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5480" windowHeight="10710" firstSheet="12" activeTab="12"/>
  </bookViews>
  <sheets>
    <sheet name="Table 30(08)" sheetId="1" state="hidden" r:id="rId1"/>
    <sheet name="Table 30(07)" sheetId="2" state="hidden" r:id="rId2"/>
    <sheet name="Table 30(00)" sheetId="3" state="hidden" r:id="rId3"/>
    <sheet name="data08" sheetId="4" state="hidden" r:id="rId4"/>
    <sheet name="rawdata08" sheetId="5" state="hidden" r:id="rId5"/>
    <sheet name="sasprog" sheetId="6" state="hidden" r:id="rId6"/>
    <sheet name="rawdata07" sheetId="7" state="hidden" r:id="rId7"/>
    <sheet name="rawdata00" sheetId="8" state="hidden" r:id="rId8"/>
    <sheet name="data07" sheetId="9" state="hidden" r:id="rId9"/>
    <sheet name="data00" sheetId="10" state="hidden" r:id="rId10"/>
    <sheet name="Sheet1" sheetId="11" state="hidden" r:id="rId11"/>
    <sheet name="Table 30(07 in 2008 dollars)" sheetId="12" state="hidden" r:id="rId12"/>
    <sheet name="C-10 2011" sheetId="13" r:id="rId13"/>
  </sheets>
  <definedNames>
    <definedName name="final">#REF!</definedName>
    <definedName name="_xlnm.Print_Area" localSheetId="0">'Table 30(08)'!$A$1:$T$66</definedName>
    <definedName name="quartiles">'Table 30(08)'!$A$3:$G$56</definedName>
  </definedNames>
  <calcPr fullCalcOnLoad="1"/>
</workbook>
</file>

<file path=xl/sharedStrings.xml><?xml version="1.0" encoding="utf-8"?>
<sst xmlns="http://schemas.openxmlformats.org/spreadsheetml/2006/main" count="1149" uniqueCount="370">
  <si>
    <t>Total</t>
  </si>
  <si>
    <t>Median</t>
  </si>
  <si>
    <t>Weighted mean</t>
  </si>
  <si>
    <t>SOURCE: U.S. Department of Commerce, Census Bureau, “Small Area Income and Poverty Estimates,” 2007–08; and U.S. Department of Education, National Center for Education Statistics (NCES), Common Core of Data (CCD), “Local Education Agency Universe Survey,” 2007–08.</t>
  </si>
  <si>
    <t xml:space="preserve">  Alabama </t>
  </si>
  <si>
    <t xml:space="preserve">  Alaska </t>
  </si>
  <si>
    <t xml:space="preserve">  Arizona </t>
  </si>
  <si>
    <t xml:space="preserve">  Arkansas </t>
  </si>
  <si>
    <t xml:space="preserve">  California </t>
  </si>
  <si>
    <t xml:space="preserve">  Colorado </t>
  </si>
  <si>
    <t xml:space="preserve">  Connecticut </t>
  </si>
  <si>
    <t xml:space="preserve">  Delaware </t>
  </si>
  <si>
    <t xml:space="preserve">  Florida </t>
  </si>
  <si>
    <t xml:space="preserve">  Georgia </t>
  </si>
  <si>
    <t xml:space="preserve">  Idaho </t>
  </si>
  <si>
    <t xml:space="preserve">  Illinois </t>
  </si>
  <si>
    <t xml:space="preserve">  Indiana </t>
  </si>
  <si>
    <t xml:space="preserve">  Iowa </t>
  </si>
  <si>
    <t xml:space="preserve">  Kansas </t>
  </si>
  <si>
    <t xml:space="preserve">  Kentucky </t>
  </si>
  <si>
    <t xml:space="preserve">  Louisiana </t>
  </si>
  <si>
    <t xml:space="preserve">  Maine </t>
  </si>
  <si>
    <t xml:space="preserve">  Maryland </t>
  </si>
  <si>
    <t xml:space="preserve">  Massachusetts </t>
  </si>
  <si>
    <t xml:space="preserve">  Michigan </t>
  </si>
  <si>
    <t xml:space="preserve">  Minnesota </t>
  </si>
  <si>
    <t xml:space="preserve">  Mississippi </t>
  </si>
  <si>
    <t xml:space="preserve">  Missouri </t>
  </si>
  <si>
    <t xml:space="preserve">  Montana </t>
  </si>
  <si>
    <t xml:space="preserve">  Nebraska </t>
  </si>
  <si>
    <t xml:space="preserve">  Nevada </t>
  </si>
  <si>
    <t xml:space="preserve">  New Hampshire </t>
  </si>
  <si>
    <t xml:space="preserve">  New Jersey</t>
  </si>
  <si>
    <t xml:space="preserve">  New Mexico </t>
  </si>
  <si>
    <t xml:space="preserve">  New York </t>
  </si>
  <si>
    <t xml:space="preserve">  North Carolina </t>
  </si>
  <si>
    <t xml:space="preserve">  North Dakota </t>
  </si>
  <si>
    <t xml:space="preserve">  Ohio </t>
  </si>
  <si>
    <t xml:space="preserve">  Oklahoma </t>
  </si>
  <si>
    <t xml:space="preserve">  Oregon </t>
  </si>
  <si>
    <t xml:space="preserve">  Pennsylvania </t>
  </si>
  <si>
    <t xml:space="preserve">  Rhode Island </t>
  </si>
  <si>
    <t xml:space="preserve">  South Carolina </t>
  </si>
  <si>
    <t xml:space="preserve">  South Dakota </t>
  </si>
  <si>
    <t xml:space="preserve">  Tennessee </t>
  </si>
  <si>
    <t xml:space="preserve">  Texas</t>
  </si>
  <si>
    <t xml:space="preserve">  Utah </t>
  </si>
  <si>
    <t xml:space="preserve">  Vermont </t>
  </si>
  <si>
    <t xml:space="preserve">  Virginia </t>
  </si>
  <si>
    <t xml:space="preserve">  Washington </t>
  </si>
  <si>
    <t xml:space="preserve">  West Virginia </t>
  </si>
  <si>
    <t xml:space="preserve">  Wisconsin </t>
  </si>
  <si>
    <t xml:space="preserve">  Wyoming </t>
  </si>
  <si>
    <t>†</t>
  </si>
  <si>
    <t>† Not applicable.</t>
  </si>
  <si>
    <t>Unweighted mean</t>
  </si>
  <si>
    <r>
      <t>Percent difference between high- and low-poverty districts</t>
    </r>
    <r>
      <rPr>
        <vertAlign val="superscript"/>
        <sz val="11"/>
        <rFont val="Calibri"/>
        <family val="2"/>
      </rPr>
      <t>1</t>
    </r>
  </si>
  <si>
    <r>
      <rPr>
        <vertAlign val="superscript"/>
        <sz val="11"/>
        <rFont val="Calibri"/>
        <family val="2"/>
      </rPr>
      <t>1</t>
    </r>
    <r>
      <rPr>
        <sz val="11"/>
        <rFont val="Calibri"/>
        <family val="2"/>
      </rPr>
      <t xml:space="preserve"> Percent difference was calculated by dividing the difference between expenditures in the high poverty districts from that in low poverty districts by the expenditures in low poverty districts.. </t>
    </r>
  </si>
  <si>
    <t># Rounds to zero.</t>
  </si>
  <si>
    <r>
      <t>NOTE: Current expenditures were used in order to exclude expenditures for capital outlay, which tend to have substantial increases and decreases from year to year. The current expenditures shown here are for public elementary and secondary education only and do not include expenditures for adult education, community services, and certain other programs that are included in total expenditures.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local education agencies (LEAs) by poverty rate, calculated as the percentage of children ages 5–17 in families living below the poverty level. Quartiles are pupil weighted, meaning that each quartile contains approximately the same number of children.</t>
    </r>
  </si>
  <si>
    <r>
      <t xml:space="preserve">  District of Columbia</t>
    </r>
    <r>
      <rPr>
        <vertAlign val="superscript"/>
        <sz val="11"/>
        <rFont val="Calibri"/>
        <family val="2"/>
      </rPr>
      <t>3</t>
    </r>
  </si>
  <si>
    <r>
      <t>U.S. total</t>
    </r>
    <r>
      <rPr>
        <b/>
        <vertAlign val="superscript"/>
        <sz val="11"/>
        <rFont val="Calibri"/>
        <family val="2"/>
      </rPr>
      <t>2</t>
    </r>
  </si>
  <si>
    <r>
      <t xml:space="preserve">  Hawaii</t>
    </r>
    <r>
      <rPr>
        <vertAlign val="superscript"/>
        <sz val="11"/>
        <rFont val="Calibri"/>
        <family val="2"/>
      </rPr>
      <t>3</t>
    </r>
  </si>
  <si>
    <t>Number of states in which high-poverty districts have higher
      current expenditures than low-poverty districts</t>
  </si>
  <si>
    <t>State or other jurisdiction</t>
  </si>
  <si>
    <r>
      <rPr>
        <vertAlign val="superscript"/>
        <sz val="11"/>
        <rFont val="Calibri"/>
        <family val="2"/>
      </rPr>
      <t>2</t>
    </r>
    <r>
      <rPr>
        <sz val="11"/>
        <rFont val="Calibri"/>
        <family val="2"/>
      </rPr>
      <t>Expenditures per student for low poverty districts and high poverty districts exclude the District of Columbia and Hawaii since they are both unitary, state-wide, systems and not comparable to other local education agencies.</t>
    </r>
  </si>
  <si>
    <r>
      <t>3</t>
    </r>
    <r>
      <rPr>
        <sz val="11"/>
        <rFont val="Calibri"/>
        <family val="2"/>
      </rPr>
      <t xml:space="preserve"> State or jurisdiction has only one district. Expenditures not used in the calculation of U.S. total expenditures.</t>
    </r>
  </si>
  <si>
    <t>#</t>
  </si>
  <si>
    <r>
      <t>Fall 2007 enrollment</t>
    </r>
    <r>
      <rPr>
        <vertAlign val="superscript"/>
        <sz val="11"/>
        <rFont val="Calibri"/>
        <family val="2"/>
      </rPr>
      <t>1</t>
    </r>
  </si>
  <si>
    <r>
      <t>Percent difference between high- and low-poverty districts</t>
    </r>
    <r>
      <rPr>
        <vertAlign val="superscript"/>
        <sz val="11"/>
        <rFont val="Calibri"/>
        <family val="2"/>
      </rPr>
      <t>2</t>
    </r>
  </si>
  <si>
    <r>
      <t xml:space="preserve">  District of Columbia</t>
    </r>
    <r>
      <rPr>
        <vertAlign val="superscript"/>
        <sz val="11"/>
        <rFont val="Calibri"/>
        <family val="2"/>
      </rPr>
      <t>4</t>
    </r>
  </si>
  <si>
    <r>
      <t xml:space="preserve">  Hawaii</t>
    </r>
    <r>
      <rPr>
        <vertAlign val="superscript"/>
        <sz val="11"/>
        <rFont val="Calibri"/>
        <family val="2"/>
      </rPr>
      <t>4</t>
    </r>
  </si>
  <si>
    <r>
      <t>U.S. total</t>
    </r>
    <r>
      <rPr>
        <b/>
        <vertAlign val="superscript"/>
        <sz val="11"/>
        <rFont val="Calibri"/>
        <family val="2"/>
      </rPr>
      <t>3</t>
    </r>
  </si>
  <si>
    <t>Median percent</t>
  </si>
  <si>
    <t>Unweighted mean percent</t>
  </si>
  <si>
    <t>Weighted mean percent</t>
  </si>
  <si>
    <r>
      <t>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Current expenditures have been adjusted by subtracting all  federal education revenues other than impact aid, since Impact Aid is intended as a substitute for foregone</t>
    </r>
    <r>
      <rPr>
        <sz val="11"/>
        <rFont val="Calibri"/>
        <family val="2"/>
      </rPr>
      <t xml:space="preserve"> local or state revenue. The federal revenues other than Impact Aid were subtracted from current expenditures to examine the distribution of funds provided through state and local education finance systems.  High- and low-poverty districts represent the top and bottom quartiles, respectively. Quartiles were calculated based on ranking regular local education agencies by poverty rate, calculated as the percentage of children ages 5–17 in families living below the poverty level. Quartiles are pupil weighted, meaning that each quartile contains approximately the same number of children.</t>
    </r>
  </si>
  <si>
    <t>st</t>
  </si>
  <si>
    <t>r1</t>
  </si>
  <si>
    <t>r2</t>
  </si>
  <si>
    <t>r3</t>
  </si>
  <si>
    <t>r4</t>
  </si>
  <si>
    <t>r5</t>
  </si>
  <si>
    <t>e1</t>
  </si>
  <si>
    <t>e2</t>
  </si>
  <si>
    <t>e3</t>
  </si>
  <si>
    <t>e4</t>
  </si>
  <si>
    <t>e5</t>
  </si>
  <si>
    <t>z</t>
  </si>
  <si>
    <t>zz</t>
  </si>
  <si>
    <t>cr1</t>
  </si>
  <si>
    <t>cr2</t>
  </si>
  <si>
    <t>cr3</t>
  </si>
  <si>
    <t>cr4</t>
  </si>
  <si>
    <t>cr5</t>
  </si>
  <si>
    <t>comp1</t>
  </si>
  <si>
    <t>comp2</t>
  </si>
  <si>
    <t>zzz</t>
  </si>
  <si>
    <t>Current expenditures minus Federal revenue</t>
  </si>
  <si>
    <t>Total current expenditures</t>
  </si>
  <si>
    <t>Quartile 1</t>
  </si>
  <si>
    <t>Quartile 2</t>
  </si>
  <si>
    <t>Quartile 3</t>
  </si>
  <si>
    <t>Quartile 4</t>
  </si>
  <si>
    <t>Table 30. Current expenditures minus federal revenue (other than Impact Aid) and total current expenditures per pupil in membership, by poverty quartile and state: 2007–08</t>
  </si>
  <si>
    <t xml:space="preserve">libname cwi "k:\ecicsd\ccd\ccd200708\cwi";                                                                                              </t>
  </si>
  <si>
    <t xml:space="preserve">*this runs with cwi 2005;                                                                                                               </t>
  </si>
  <si>
    <t xml:space="preserve">                                                                                                                                        </t>
  </si>
  <si>
    <t xml:space="preserve">DATA CWIDATA; set CWI.cwi_district_2005_1a                                                                                              </t>
  </si>
  <si>
    <t xml:space="preserve">(keep=leaid d_CWI_2005 d_STD_CWI_2005 d_CWI_1999 d_STD_CWI_1999 STATE_NAME);                                                            </t>
  </si>
  <si>
    <t xml:space="preserve">proc sort data=cwidata;by leaid;                                                                                                        </t>
  </si>
  <si>
    <t xml:space="preserve">proc print data=cwidata;                                                                                                                </t>
  </si>
  <si>
    <t xml:space="preserve">run;                                                                                                                                    </t>
  </si>
  <si>
    <t xml:space="preserve">*/;                                                                                                                                     </t>
  </si>
  <si>
    <t xml:space="preserve">*this runs with cwi 2004;                                                                                                               </t>
  </si>
  <si>
    <t xml:space="preserve">/*                                                                                                                                      </t>
  </si>
  <si>
    <t xml:space="preserve">data cwidata;set cwi.cwi_district_1a                                                                                                    </t>
  </si>
  <si>
    <t xml:space="preserve">(keep=leaid CWI_2004 STD_CWI_2004 CWI_1999 STD_CWI_1999 STATE_NAME);                                                                    </t>
  </si>
  <si>
    <t xml:space="preserve"> proc sort data=cwidata;by leaid;                                                                                                       </t>
  </si>
  <si>
    <t xml:space="preserve">data sdfs(keep=leaid name st e13 e17 e07 e08 e09 v40 v45 v90 e11 v60 v65 tcurelsc                                                       </t>
  </si>
  <si>
    <t xml:space="preserve">fedrev c14 c15 c16 c17 c18 c19 c25 b11 c20 b10 b12 b13 c36 adjcurex v33);set sdf;                                                       </t>
  </si>
  <si>
    <t xml:space="preserve">length leaid $7;                                                                                                                        </t>
  </si>
  <si>
    <t xml:space="preserve">leaid=ncesid;                                                                                                                           </t>
  </si>
  <si>
    <t xml:space="preserve">st=input(substr(leaid,1,2),2.);                                                                                                         </t>
  </si>
  <si>
    <t xml:space="preserve">*tstrev=tstrev+tfedrev;                                                                                                                 </t>
  </si>
  <si>
    <t xml:space="preserve">fedrev=sum(c14,c15,c16,c17,c18,c19,c25,b11,c20,b12,b13,c36);                                                                            </t>
  </si>
  <si>
    <t xml:space="preserve">adjcurex=sum(e13,e17,e07,e08,e09,v40,v45,v90,e11,v60,v65,-fedrev);                                                                      </t>
  </si>
  <si>
    <t xml:space="preserve">proc sort data=sdfs;by leaid;                                                                                                           </t>
  </si>
  <si>
    <t xml:space="preserve">data cwisdfs;merge sdfs(in=ins) cwidata(in=inc);by leaid;                                                                               </t>
  </si>
  <si>
    <t xml:space="preserve">if ins;                                                                                                                                 </t>
  </si>
  <si>
    <t xml:space="preserve">oldv=v33;                                                                                                                               </t>
  </si>
  <si>
    <t xml:space="preserve">*v33=v33*d_cwi_2005;                                                                                                                    </t>
  </si>
  <si>
    <t xml:space="preserve">*the following adjusts for CWI calculated using 1999 dollars to 2008 dollars;                                                           </t>
  </si>
  <si>
    <t xml:space="preserve">*adjcurex=adjcurex*1.22832;                                                                                                             </t>
  </si>
  <si>
    <t xml:space="preserve">*the following line uses the cwi adjusted data set;                                                                                     </t>
  </si>
  <si>
    <t xml:space="preserve">data sdfs;set cwisdfs;                                                                                                                  </t>
  </si>
  <si>
    <t xml:space="preserve">proc print data=cwisdfs;var v33 oldv;run;                                                                                               </t>
  </si>
  <si>
    <t xml:space="preserve">*the following calculates dc averages for stephanies table;                                                                             </t>
  </si>
  <si>
    <t xml:space="preserve">data dcha;set cwisdfs;st=input(substr(leaid,1,2),2.);                                                                                   </t>
  </si>
  <si>
    <t xml:space="preserve">if st=11 or st=15;                                                                                                                      </t>
  </si>
  <si>
    <t xml:space="preserve">proc summary data=dcha;class st;var adjcurex tcurelsc v33;                                                                              </t>
  </si>
  <si>
    <t xml:space="preserve">output out=sumdc sum=;                                                                                                                  </t>
  </si>
  <si>
    <t xml:space="preserve">proc print data=sumdc;                                                                                                                  </t>
  </si>
  <si>
    <t xml:space="preserve">data pov;infile "h:\titlei\2010 data\t110042710.dat";                                                                                   </t>
  </si>
  <si>
    <t xml:space="preserve">input @1 st 2. id 5. nm $char36. (pov afd n d c fos pop) (8.);                                                                          </t>
  </si>
  <si>
    <t xml:space="preserve">substr(leaid,1,2)=put(st,z2.);                                                                                                          </t>
  </si>
  <si>
    <t xml:space="preserve">substr(leaid,3.5)=put(id,z5.);                                                                                                          </t>
  </si>
  <si>
    <t xml:space="preserve">if st=15 then do;                                                                                                                       </t>
  </si>
  <si>
    <t xml:space="preserve">leaid='1500030';nm='HAWAII';                                                                                                            </t>
  </si>
  <si>
    <t xml:space="preserve">end;                                                                                                                                    </t>
  </si>
  <si>
    <t xml:space="preserve">if st=36 and (82023 &lt; id &lt; 82086) then do;                                                                                              </t>
  </si>
  <si>
    <t xml:space="preserve">leaid='3620580'; nm='NEW YORK CITY';                                                                                                    </t>
  </si>
  <si>
    <t xml:space="preserve">proc summary data=pov;class leaid;var pov pop;id nm st;                                                                                 </t>
  </si>
  <si>
    <t xml:space="preserve">output out=sumpov sum=;                                                                                                                 </t>
  </si>
  <si>
    <t xml:space="preserve">data pov2;set sumpov;if leaid;                                                                                                          </t>
  </si>
  <si>
    <t xml:space="preserve">proc sort data=pov2;by leaid;                                                                                                           </t>
  </si>
  <si>
    <t xml:space="preserve">data mrg;merge sdfs(in=inf) pov2(in=inp);by leaid;                                                                                      </t>
  </si>
  <si>
    <t xml:space="preserve">if inf and inp;                                                                                                                         </t>
  </si>
  <si>
    <t xml:space="preserve">if v33 and pop;                                                                                                                         </t>
  </si>
  <si>
    <t xml:space="preserve">x=1;                                                                                                                                    </t>
  </si>
  <si>
    <t xml:space="preserve">povrt=pov/pop;                                                                                                                          </t>
  </si>
  <si>
    <t xml:space="preserve">*these statements do national totals;                                                                                                   </t>
  </si>
  <si>
    <t xml:space="preserve">proc univariate data=mrg noprint;                                                                                                       </t>
  </si>
  <si>
    <t xml:space="preserve">var povrt;                                                                                                                              </t>
  </si>
  <si>
    <t xml:space="preserve">output Out=quintiles97 pctlpre=NQ97_ pctlpts= 25 50 75 100 ;                                                                            </t>
  </si>
  <si>
    <t xml:space="preserve">weight v33;                                                                                                                             </t>
  </si>
  <si>
    <t xml:space="preserve">data qnat97;set quintiles97;                                                                                                            </t>
  </si>
  <si>
    <t xml:space="preserve">run ;                                                                                                                                   </t>
  </si>
  <si>
    <t xml:space="preserve">proc univariate data=mrg noprint;by st;                                                                                                 </t>
  </si>
  <si>
    <t xml:space="preserve">output Out=quintiles97 pctlpre=Q97_ pctlpts= 25 50 75 100 ;                                                                             </t>
  </si>
  <si>
    <t xml:space="preserve">weight v33 ;                                                                                                                            </t>
  </si>
  <si>
    <t xml:space="preserve">data q97;set quintiles97;                                                                                                               </t>
  </si>
  <si>
    <t xml:space="preserve">proc print data=q97;                                                                                                                    </t>
  </si>
  <si>
    <t xml:space="preserve">data mrg2;merge mrg qnat97;by x;                                                                                                        </t>
  </si>
  <si>
    <t xml:space="preserve">nquar=1;                                                                                                                                </t>
  </si>
  <si>
    <t xml:space="preserve">if povrt &gt; nq97_25 then nquar=2;                                                                                                        </t>
  </si>
  <si>
    <t xml:space="preserve">if povrt &gt; nq97_50 then nquar=3;                                                                                                        </t>
  </si>
  <si>
    <t xml:space="preserve">if povrt &gt; nq97_75 then nquar=4;                                                                                                        </t>
  </si>
  <si>
    <t xml:space="preserve">data mrg3;merge mrg2 q97;by st;                                                                                                         </t>
  </si>
  <si>
    <t xml:space="preserve">quar=1;                                                                                                                                 </t>
  </si>
  <si>
    <t xml:space="preserve">if povrt &gt; q97_25 then quar=2;                                                                                                          </t>
  </si>
  <si>
    <t xml:space="preserve">if povrt &gt; q97_50 then quar=3;                                                                                                          </t>
  </si>
  <si>
    <t xml:space="preserve">if povrt &gt; q97_75 then quar=4;                                                                                                          </t>
  </si>
  <si>
    <t xml:space="preserve">data forsteph;set mrg3;cwicurex=adjcurex/d_cwi_2005;                                                                                    </t>
  </si>
  <si>
    <t xml:space="preserve">proc print data=forsteph;var leaid st name nquar quar povrt pov pop adjcurex cwicurex                                                   </t>
  </si>
  <si>
    <t xml:space="preserve">d_cwi_2005 v33;                                                                                                                         </t>
  </si>
  <si>
    <t xml:space="preserve">proc summary data=mrg3;class st nquar quar;var adjcurex tcurelsc v33 oldv;                                                              </t>
  </si>
  <si>
    <t xml:space="preserve">output out=fin sum=;                                                                                                                    </t>
  </si>
  <si>
    <t xml:space="preserve">data nattot;set fin;if _type_=0 or _type_=2;                                                                                            </t>
  </si>
  <si>
    <t xml:space="preserve">st=0;                                                                                                                                   </t>
  </si>
  <si>
    <t xml:space="preserve">proc print data=nattot;run;                                                                                                             </t>
  </si>
  <si>
    <t xml:space="preserve">data sts;set fin;if _type_=4 or _type_=5;                                                                                               </t>
  </si>
  <si>
    <t xml:space="preserve">proc print data=sts;run;                                                                                                                </t>
  </si>
  <si>
    <t xml:space="preserve">proc sort data=sts;by st quar;                                                                                                          </t>
  </si>
  <si>
    <t xml:space="preserve">proc print data=sts;                                                                                                                    </t>
  </si>
  <si>
    <t xml:space="preserve">data all(keep=st quar adjcurex tcurelsc v33 oldv);set nattot(in=inn) sts(in=ins);                                                       </t>
  </si>
  <si>
    <t xml:space="preserve">if inn then quar=nquar;                                                                                                                 </t>
  </si>
  <si>
    <t xml:space="preserve">if quar=. then quar=0;                                                                                                                  </t>
  </si>
  <si>
    <t xml:space="preserve">if st=. then st=0;                                                                                                                      </t>
  </si>
  <si>
    <t xml:space="preserve">proc print data=all;run;                                                                                                                </t>
  </si>
  <si>
    <t xml:space="preserve">data finala(keep=st comp1 comp2 r1-r5 e1-e5 cr1-cr5);set all;by st;                                                                     </t>
  </si>
  <si>
    <t xml:space="preserve">retain r1-r5 cr1-cr5 e1-e5 0;                                                                                                           </t>
  </si>
  <si>
    <t xml:space="preserve">stcurex=adjcurex/v33;curex=tcurelsc/v33;                                                                                                </t>
  </si>
  <si>
    <t xml:space="preserve">array rs r1-r5;array es e1-e5;array crs cr1-cr5;                                                                                        </t>
  </si>
  <si>
    <t xml:space="preserve">if quar=0 then do;r1=stcurex;e1=oldv;cr1=curex;end;                                                                                     </t>
  </si>
  <si>
    <t xml:space="preserve">if quar &gt; 0 then do;_i_=quar+1;                                                                                                         </t>
  </si>
  <si>
    <t xml:space="preserve">rs=stcurex;es=oldv;crs=curex;end;                                                                                                       </t>
  </si>
  <si>
    <t xml:space="preserve">if quar=4 or last.st then do;comp1=(r2-r5)/r5*100;comp2=(cr2-cr5)/cr5*100;output;                                                       </t>
  </si>
  <si>
    <t xml:space="preserve">do over rs;rs=0;end;                                                                                                                    </t>
  </si>
  <si>
    <t xml:space="preserve">proc print data=finala;                                                                                                                 </t>
  </si>
  <si>
    <t xml:space="preserve">data fix;set finala;                                                                                                                    </t>
  </si>
  <si>
    <t xml:space="preserve">array rs r5-r2;array es e5-e2;array crs cr5-cr2;                                                                                        </t>
  </si>
  <si>
    <t xml:space="preserve">z=r5;zz=e5;zzz=cr5;                                                                                                                     </t>
  </si>
  <si>
    <t xml:space="preserve">do over rs;                                                                                                                             </t>
  </si>
  <si>
    <t xml:space="preserve">if rs=0 then do;rs=z;es=zz;crs=zzz;end;z=rs;zz=es;zzz=crs;end;                                                                          </t>
  </si>
  <si>
    <t xml:space="preserve">proc print data=fix;                                                                                                                    </t>
  </si>
  <si>
    <t xml:space="preserve">data fixagain;set fix;                                                                                                                  </t>
  </si>
  <si>
    <t xml:space="preserve">array rs r2-r5;array es e2-e5;array crs cr2-cr5;                                                                                        </t>
  </si>
  <si>
    <t xml:space="preserve">z=r2;zz=e2;zzz=cr2;                                                                                                                     </t>
  </si>
  <si>
    <t xml:space="preserve">data final;set fixagain;                                                                                                                </t>
  </si>
  <si>
    <t xml:space="preserve">if comp1=. then do;comp1=0;comp2=0;e3=0;e4=0;e5=0;r3=0;r4=0;r5=0;cr3=0;cr4=0;cr5=0;end;                                                 </t>
  </si>
  <si>
    <t xml:space="preserve">proc print data=final;var st comp1 r1 r2 r3 r4 r5 comp2 cr1 cr2 cr3 cr4 cr5 e1 e2 e3 e4 e5;                                             </t>
  </si>
  <si>
    <t xml:space="preserve">data _null_;set final;if st=0;                                                                                                          </t>
  </si>
  <si>
    <t xml:space="preserve">sm=sum(e2,e3,e4,e5);                                                                                                                    </t>
  </si>
  <si>
    <t xml:space="preserve">put @1 (e1 sm) (12.);                                                                                                                   </t>
  </si>
  <si>
    <t>run;</t>
  </si>
  <si>
    <t>Low-middle poverty districts</t>
  </si>
  <si>
    <t>High middle poverty districts</t>
  </si>
  <si>
    <t>High- middle poverty districts</t>
  </si>
  <si>
    <t>Low- poverty districts</t>
  </si>
  <si>
    <t>High- poverty districts</t>
  </si>
  <si>
    <t>Table 30A. Current expenditures minus federal revenue (other than Impact Aid) and total current expenditures per pupil in membership, by poverty quartile and state: 2007–08</t>
  </si>
  <si>
    <t>Table 30. Current expenditures minus federal revenue (other than Impact Aid) and total current expenditures per pupil in membership, by poverty quartile and state: 2006–07</t>
  </si>
  <si>
    <t>SOURCE: U.S. Department of Commerce, Census Bureau, “Small Area Income and Poverty Estimates,” 2006–07; and U.S. Department of Education, National Center for Education Statistics (NCES), Common Core of Data (CCD), “Local Education Agency Universe Survey,” 2006–07.</t>
  </si>
  <si>
    <t>Table 30B. Current expenditures minus federal revenue (other than Impact Aid) and total current expenditures per pupil in membership, by poverty quartile and state: 2006–07</t>
  </si>
  <si>
    <t>Table 30C. Current expenditures minus federal revenue (other than Impact Aid) and total current expenditures per pupil in membership, by poverty quartile and state: 1999-2000</t>
  </si>
  <si>
    <t>SOURCE: U.S. Department of Commerce, Census Bureau, “Small Area Income and Poverty Estimates,” 1999-2000; and U.S. Department of Education, National Center for Education Statistics (NCES), Common Core of Data (CCD), “Local Education Agency Universe Survey,” 1999-2000.</t>
  </si>
  <si>
    <r>
      <rPr>
        <vertAlign val="superscript"/>
        <sz val="11"/>
        <rFont val="Calibri"/>
        <family val="2"/>
      </rPr>
      <t>1</t>
    </r>
    <r>
      <rPr>
        <sz val="11"/>
        <rFont val="Calibri"/>
        <family val="2"/>
      </rPr>
      <t xml:space="preserve"> Percent difference was calculated by dividing the difference between expenditures in the high-poverty districts from that in low-poverty districts by the expenditures in low-poverty districts.. </t>
    </r>
  </si>
  <si>
    <r>
      <rPr>
        <vertAlign val="superscript"/>
        <sz val="11"/>
        <rFont val="Calibri"/>
        <family val="2"/>
      </rPr>
      <t xml:space="preserve">2 </t>
    </r>
    <r>
      <rPr>
        <sz val="11"/>
        <rFont val="Calibri"/>
        <family val="2"/>
      </rPr>
      <t>Expenditures per student for low-poverty districts and high-poverty districts exclude the District of Columbia and Hawaii since they are both unitary, state-wide, systems and not comparable to other local education agencies.</t>
    </r>
  </si>
  <si>
    <t>ALABAMA</t>
  </si>
  <si>
    <t>ALASKA</t>
  </si>
  <si>
    <t>ARIZONA</t>
  </si>
  <si>
    <t>ARKANSAS</t>
  </si>
  <si>
    <t>CALIFORNIA</t>
  </si>
  <si>
    <t>COLORADO</t>
  </si>
  <si>
    <t>CONNECTICUT</t>
  </si>
  <si>
    <t>DELAWARE</t>
  </si>
  <si>
    <t>DISTRICT.OF.COLUMBIA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</si>
  <si>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</si>
  <si>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</si>
  <si>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</si>
  <si>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</si>
  <si>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</si>
  <si>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</si>
  <si>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</si>
  <si>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</si>
  <si>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</si>
  <si>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</si>
  <si>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</si>
  <si>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</si>
  <si>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</si>
  <si>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</si>
  <si>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</si>
  <si>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</si>
  <si>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</si>
  <si>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</si>
  <si>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</si>
  <si>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</si>
  <si>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NEW.HAMPSHIRE</t>
  </si>
  <si>
    <t>NEW.JERSEY</t>
  </si>
  <si>
    <t>NEW.MEXICO</t>
  </si>
  <si>
    <t>NEW.YORK</t>
  </si>
  <si>
    <t>NORTH.CAROLINA</t>
  </si>
  <si>
    <t>NORTH.DAKOTA</t>
  </si>
  <si>
    <t>OHIO</t>
  </si>
  <si>
    <t>OKLAHOMA</t>
  </si>
  <si>
    <t>OREGON</t>
  </si>
  <si>
    <t>PENNSYLVANIA</t>
  </si>
  <si>
    <t>RHODE.ISLAND</t>
  </si>
  <si>
    <t>SOUTH.CAROLINA</t>
  </si>
  <si>
    <t>SOUTH.DAKOTA</t>
  </si>
  <si>
    <t>TENNESSEE</t>
  </si>
  <si>
    <t>TEXAS</t>
  </si>
  <si>
    <t>UTAH</t>
  </si>
  <si>
    <t>VERMONT</t>
  </si>
  <si>
    <t>VIRGINIA</t>
  </si>
  <si>
    <t>WASHINGTON</t>
  </si>
  <si>
    <t>WEST.VIRGINIA</t>
  </si>
  <si>
    <t>WISCONSIN</t>
  </si>
  <si>
    <t>WYOMING</t>
  </si>
  <si>
    <t xml:space="preserve"> </t>
  </si>
  <si>
    <t xml:space="preserve">if v33 &gt; 0 and adjcurex &gt; 0;                                                                                                            </t>
  </si>
  <si>
    <t xml:space="preserve">libname f33 "k:\ecicsd\ccd\ccd9900";                                                                                                    </t>
  </si>
  <si>
    <t xml:space="preserve">data sdf;set f33.sdf001d;                                                                                                               </t>
  </si>
  <si>
    <t xml:space="preserve">*This is the poverty data for 2008;                                                                                                     </t>
  </si>
  <si>
    <t xml:space="preserve">*this is the pov data for 2007;                                                                                                         </t>
  </si>
  <si>
    <t xml:space="preserve">data pov;infile "h:\titlei\2009 data\t109052809.dat";                                                                                   </t>
  </si>
  <si>
    <t xml:space="preserve">*this is the pov data for 2000;                                                                                                         </t>
  </si>
  <si>
    <t xml:space="preserve">*this line is used to convert 2003 lea coding into 2008 era numbers;                                                                    </t>
  </si>
  <si>
    <t xml:space="preserve">if st=36 and (23 &lt; id &lt; 86) then do;                                                                                                    </t>
  </si>
  <si>
    <t xml:space="preserve">if id=24 then id=82024;if id=47 then id=82047;if id=61 then id=82061;                                                                   </t>
  </si>
  <si>
    <t xml:space="preserve">if id=81 then id=82081;if id=85 then id=82085;                                                                                          </t>
  </si>
  <si>
    <t xml:space="preserve">data pov;infile "k:\ecicsd\titlei\2003 data\t103fin351903.dat";                                                                         </t>
  </si>
  <si>
    <t>Table 30B. Current expenditures minus federal revenue (other than Impact Aid) and total current expenditures per pupil in membership, by poverty quartile and state: 2006–07 (in 2008-09 dollars)</t>
  </si>
  <si>
    <t>State</t>
  </si>
  <si>
    <t>[40% weighted adjustment for students in poverty]</t>
  </si>
  <si>
    <r>
      <rPr>
        <vertAlign val="superscript"/>
        <sz val="11"/>
        <rFont val="Calibri"/>
        <family val="2"/>
      </rPr>
      <t xml:space="preserve">2 </t>
    </r>
    <r>
      <rPr>
        <sz val="11"/>
        <rFont val="Calibri"/>
        <family val="2"/>
      </rPr>
      <t xml:space="preserve">Quartiles are not shown for states or jurisdictions where a single district comprised 50 percent or more of the total state enrollment. </t>
    </r>
  </si>
  <si>
    <t>2010-11</t>
  </si>
  <si>
    <t>Districts with no 
reported 
racial/ethnic data</t>
  </si>
  <si>
    <t>High-middle minority districts</t>
  </si>
  <si>
    <t>High-minority districts</t>
  </si>
  <si>
    <t xml:space="preserve">    United States</t>
  </si>
  <si>
    <t xml:space="preserve">Alabama </t>
  </si>
  <si>
    <t xml:space="preserve">Arizona </t>
  </si>
  <si>
    <t xml:space="preserve">Arkansas </t>
  </si>
  <si>
    <t xml:space="preserve">California </t>
  </si>
  <si>
    <t xml:space="preserve">Colorado </t>
  </si>
  <si>
    <t xml:space="preserve">Connecticut </t>
  </si>
  <si>
    <t xml:space="preserve">Delaware </t>
  </si>
  <si>
    <t xml:space="preserve">Florida </t>
  </si>
  <si>
    <t xml:space="preserve">Georgia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</si>
  <si>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</si>
  <si>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</si>
  <si>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</si>
  <si>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</si>
  <si>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</si>
  <si>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</si>
  <si>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</si>
  <si>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</si>
  <si>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</si>
  <si>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</si>
  <si>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</si>
  <si>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</si>
  <si>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</si>
  <si>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</si>
  <si>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</si>
  <si>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</si>
  <si>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New Hampshire </t>
  </si>
  <si>
    <t>New Jersey</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</si>
  <si>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</si>
  <si>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</si>
  <si>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</si>
  <si>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</si>
  <si>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</si>
  <si>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</si>
  <si>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</si>
  <si>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</si>
  <si>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</si>
  <si>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</si>
  <si>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</si>
  <si>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</si>
  <si>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Texas</t>
  </si>
  <si>
    <t xml:space="preserve">Utah </t>
  </si>
  <si>
    <t xml:space="preserve">Vermont </t>
  </si>
  <si>
    <t xml:space="preserve">Virginia </t>
  </si>
  <si>
    <t xml:space="preserve">Washington </t>
  </si>
  <si>
    <t xml:space="preserve">West Virginia </t>
  </si>
  <si>
    <t xml:space="preserve">Wisconsin </t>
  </si>
  <si>
    <t xml:space="preserve">Wyoming </t>
  </si>
  <si>
    <t>SOURCE: U.S. Department of Education, Office of Planning, Evaluation and Policy Development, unpublished tabulations. Data based on U.S. Department of Commerce, Census Bureau, “Small Area Income and Poverty Estimates,” 2011; U.S. Department of Education, National Center for Education Statistics, Common Core of Data (CCD), "School District Finance Survey (F-33)," fiscal year 2011, Version Provisional 1a; and U.S. Department of Education, National Center for Education Statistics, Common Core of Data (CCD), “Local Education Agency Universe Survey,” 2010-11, Version Provisional 2a.</t>
  </si>
  <si>
    <t>Alaska</t>
  </si>
  <si>
    <t>Nevada</t>
  </si>
  <si>
    <t>Low-minority districts</t>
  </si>
  <si>
    <t>Low-middle minority districts</t>
  </si>
  <si>
    <r>
      <t>Percent 
difference between high- and low-minority districts</t>
    </r>
    <r>
      <rPr>
        <b/>
        <vertAlign val="superscript"/>
        <sz val="11"/>
        <rFont val="Arial"/>
        <family val="2"/>
      </rPr>
      <t>1</t>
    </r>
  </si>
  <si>
    <r>
      <t>District of Columbia</t>
    </r>
    <r>
      <rPr>
        <vertAlign val="superscript"/>
        <sz val="11"/>
        <rFont val="Arial"/>
        <family val="2"/>
      </rPr>
      <t>2</t>
    </r>
  </si>
  <si>
    <r>
      <t>Hawaii</t>
    </r>
    <r>
      <rPr>
        <vertAlign val="superscript"/>
        <sz val="11"/>
        <rFont val="Arial"/>
        <family val="2"/>
      </rPr>
      <t>2</t>
    </r>
  </si>
  <si>
    <r>
      <rPr>
        <vertAlign val="superscript"/>
        <sz val="11"/>
        <color indexed="8"/>
        <rFont val="Calibri"/>
        <family val="2"/>
      </rPr>
      <t>1</t>
    </r>
    <r>
      <rPr>
        <sz val="11"/>
        <color indexed="8"/>
        <rFont val="Calibri"/>
        <family val="2"/>
      </rPr>
      <t xml:space="preserve"> Percent difference was calculated by dividing the difference between expenditures in the high-minority districts from that in low-minority districts by the expenditures in high-minority districts.</t>
    </r>
  </si>
  <si>
    <r>
      <t xml:space="preserve">NOTE: Current expenditures were used in order to exclude expenditures for capital outlay, which tend to have substantial changes from year to year. The current expenditures are for public elementary and secondary education only, and exclude expenditures for adult education, community services, and other programs that are not allocable to expenditures per student in public schools. High- and low-minority districts represent the top and bottom quartiles, respectively. Quartiles were calculated based on ranking local education agencies (LEAs) by minority rate, calculated as the percentage of students who were Black, Hispanic, Asian/Pacific Islander, American Indian, or Two or more races. Black includes African American, Hispanic includes Latino, Asian/Pacific Islander includes Native Hawaiian or Other Pacific Islander, and American Indian includes Alaska Native. Race categories exclude Hispanic origin unless specified. Quartiles are pupil weighted, meaning that each quartile contains approximately the same number of children. Current expenditures per pupil have been 40 percent weighted adjusted for students in poverty (i.e., adjusted current expenditures per pupil = total current expenditures / (total student membership + 0.4 x total number of students in poverty)). Only school districts in both the “School District Finance Survey (F-33)” and the “Small Area Income and Poverty Estimates” data files, with student membership greater than zero, reporting fiscal data, and with total current expenditures minus total federal revenues plus Impact Aid not less than zero were used in this analysis; </t>
    </r>
    <r>
      <rPr>
        <sz val="11"/>
        <color indexed="8"/>
        <rFont val="Calibri"/>
        <family val="2"/>
      </rPr>
      <t>1,248,947 students in the F-33 were excluded from the analysis due to the data for their districts not meeting these criteria.</t>
    </r>
    <r>
      <rPr>
        <sz val="11"/>
        <rFont val="Calibri"/>
        <family val="2"/>
      </rPr>
      <t xml:space="preserve"> Among these students, 114,953 were from regular local school districts, 8,021 were from local school districts that are components of supervisory unions, 15,950 were from supervisory unions, 111,802 were from regional education service agencies, 36,660 were from state-operated agencies, 942,407 were from charter agencies, and 19,154 were from other education agencies.</t>
    </r>
  </si>
  <si>
    <t xml:space="preserve">Table C-10. Current expenditures per pupil in membership, by minority quartile and state: 2010-11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</si>
</sst>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quot;$&quot;#,##0"/>
    <numFmt numFmtId="170" formatCode="0.0%"/>
    <numFmt numFmtId="171" formatCode="[$-409]dddd\,\ mmmm\ dd\,\ yyyy"/>
    <numFmt numFmtId="172" formatCode="[$-409]h:mm:ss\ AM/PM"/>
    <numFmt numFmtId="173" formatCode="&quot;$&quot;#,##0.00"/>
    <numFmt numFmtId="174" formatCode="&quot;$&quot;#,##0.0"/>
    <numFmt numFmtId="175" formatCode="0.00000000"/>
    <numFmt numFmtId="176" formatCode="0.0000000"/>
    <numFmt numFmtId="177" formatCode="0.000000"/>
    <numFmt numFmtId="178" formatCode="0.00000"/>
    <numFmt numFmtId="179" formatCode="0.0000"/>
    <numFmt numFmtId="180" formatCode="0.000"/>
    <numFmt numFmtId="181" formatCode="[$€-2]\ #,##0.00_);[Red]\([$€-2]\ #,##0.00\)"/>
    <numFmt numFmtId="182" formatCode="0.000%"/>
    <numFmt numFmtId="183" formatCode="0.0000%"/>
    <numFmt numFmtId="184" formatCode="_(&quot;$&quot;* #,##0.0_);_(&quot;$&quot;* \(#,##0.0\);_(&quot;$&quot;* &quot;-&quot;??_);_(@_)"/>
    <numFmt numFmtId="185" formatCode="_(&quot;$&quot;* #,##0_);_(&quot;$&quot;* \(#,##0\);_(&quot;$&quot;* &quot;-&quot;??_);_(@_)"/>
  </numFmts>
  <fonts count="5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1"/>
      <name val="Calibri"/>
      <family val="2"/>
    </font>
    <font>
      <vertAlign val="superscript"/>
      <sz val="11"/>
      <name val="Calibri"/>
      <family val="2"/>
    </font>
    <font>
      <b/>
      <sz val="11"/>
      <name val="Calibri"/>
      <family val="2"/>
    </font>
    <font>
      <b/>
      <vertAlign val="superscript"/>
      <sz val="11"/>
      <name val="Calibri"/>
      <family val="2"/>
    </font>
    <font>
      <sz val="10"/>
      <name val="Courier New"/>
      <family val="3"/>
    </font>
    <font>
      <b/>
      <sz val="11"/>
      <name val="Arial"/>
      <family val="2"/>
    </font>
    <font>
      <b/>
      <sz val="10"/>
      <name val="Arial"/>
      <family val="2"/>
    </font>
    <font>
      <b/>
      <vertAlign val="superscript"/>
      <sz val="11"/>
      <name val="Arial"/>
      <family val="2"/>
    </font>
    <font>
      <sz val="11"/>
      <name val="Arial"/>
      <family val="2"/>
    </font>
    <font>
      <vertAlign val="superscript"/>
      <sz val="11"/>
      <name val="Arial"/>
      <family val="2"/>
    </font>
    <font>
      <sz val="11"/>
      <color indexed="8"/>
      <name val="Calibri"/>
      <family val="2"/>
    </font>
    <font>
      <vertAlign val="superscript"/>
      <sz val="11"/>
      <color indexed="8"/>
      <name val="Calibri"/>
      <family val="2"/>
    </font>
    <font>
      <sz val="10"/>
      <color indexed="8"/>
      <name val="Courier New"/>
      <family val="2"/>
    </font>
    <font>
      <sz val="10"/>
      <color indexed="9"/>
      <name val="Courier New"/>
      <family val="2"/>
    </font>
    <font>
      <sz val="10"/>
      <color indexed="20"/>
      <name val="Courier New"/>
      <family val="2"/>
    </font>
    <font>
      <b/>
      <sz val="10"/>
      <color indexed="52"/>
      <name val="Courier New"/>
      <family val="2"/>
    </font>
    <font>
      <b/>
      <sz val="10"/>
      <color indexed="9"/>
      <name val="Courier New"/>
      <family val="2"/>
    </font>
    <font>
      <i/>
      <sz val="10"/>
      <color indexed="23"/>
      <name val="Courier New"/>
      <family val="2"/>
    </font>
    <font>
      <sz val="10"/>
      <color indexed="17"/>
      <name val="Courier New"/>
      <family val="2"/>
    </font>
    <font>
      <b/>
      <sz val="15"/>
      <color indexed="56"/>
      <name val="Courier New"/>
      <family val="2"/>
    </font>
    <font>
      <b/>
      <sz val="13"/>
      <color indexed="56"/>
      <name val="Courier New"/>
      <family val="2"/>
    </font>
    <font>
      <b/>
      <sz val="11"/>
      <color indexed="56"/>
      <name val="Courier New"/>
      <family val="2"/>
    </font>
    <font>
      <sz val="10"/>
      <color indexed="62"/>
      <name val="Courier New"/>
      <family val="2"/>
    </font>
    <font>
      <sz val="10"/>
      <color indexed="52"/>
      <name val="Courier New"/>
      <family val="2"/>
    </font>
    <font>
      <sz val="10"/>
      <color indexed="60"/>
      <name val="Courier New"/>
      <family val="2"/>
    </font>
    <font>
      <b/>
      <sz val="10"/>
      <color indexed="63"/>
      <name val="Courier New"/>
      <family val="2"/>
    </font>
    <font>
      <b/>
      <sz val="18"/>
      <color indexed="56"/>
      <name val="Cambria"/>
      <family val="2"/>
    </font>
    <font>
      <b/>
      <sz val="10"/>
      <color indexed="8"/>
      <name val="Courier New"/>
      <family val="2"/>
    </font>
    <font>
      <sz val="10"/>
      <color indexed="10"/>
      <name val="Courier New"/>
      <family val="2"/>
    </font>
    <font>
      <sz val="10"/>
      <name val="Calibri"/>
      <family val="2"/>
    </font>
    <font>
      <sz val="10"/>
      <color indexed="8"/>
      <name val="MS Sans Serif"/>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sz val="11"/>
      <color theme="1"/>
      <name val="Calibri"/>
      <family val="2"/>
    </font>
    <font>
      <b/>
      <sz val="10"/>
      <color rgb="FF3F3F3F"/>
      <name val="Courier New"/>
      <family val="2"/>
    </font>
    <font>
      <b/>
      <sz val="18"/>
      <color theme="3"/>
      <name val="Cambria"/>
      <family val="2"/>
    </font>
    <font>
      <b/>
      <sz val="10"/>
      <color theme="1"/>
      <name val="Courier New"/>
      <family val="2"/>
    </font>
    <font>
      <sz val="10"/>
      <color rgb="FFFF0000"/>
      <name val="Courier New"/>
      <family val="2"/>
    </font>
    <font>
      <sz val="10"/>
      <color theme="1"/>
      <name val="MS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double"/>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2">
    <xf numFmtId="0" fontId="0" fillId="0" borderId="0" xfId="0" applyAlignment="1">
      <alignment/>
    </xf>
    <xf numFmtId="0" fontId="6" fillId="0" borderId="0" xfId="0" applyFont="1" applyAlignment="1">
      <alignment/>
    </xf>
    <xf numFmtId="0" fontId="6" fillId="0" borderId="0" xfId="0" applyFont="1" applyAlignment="1">
      <alignment/>
    </xf>
    <xf numFmtId="0" fontId="6" fillId="33" borderId="0" xfId="0" applyFont="1" applyFill="1" applyAlignment="1">
      <alignment/>
    </xf>
    <xf numFmtId="0" fontId="8" fillId="33" borderId="0" xfId="0" applyNumberFormat="1" applyFont="1" applyFill="1" applyAlignment="1">
      <alignment/>
    </xf>
    <xf numFmtId="169" fontId="8" fillId="33" borderId="0" xfId="0" applyNumberFormat="1" applyFont="1" applyFill="1" applyAlignment="1">
      <alignment/>
    </xf>
    <xf numFmtId="9" fontId="8" fillId="33" borderId="0" xfId="61" applyFont="1" applyFill="1" applyAlignment="1">
      <alignment/>
    </xf>
    <xf numFmtId="0" fontId="6" fillId="33" borderId="0" xfId="0" applyNumberFormat="1" applyFont="1" applyFill="1" applyAlignment="1" quotePrefix="1">
      <alignment/>
    </xf>
    <xf numFmtId="9" fontId="6" fillId="33" borderId="0" xfId="61" applyFont="1" applyFill="1" applyAlignment="1">
      <alignment/>
    </xf>
    <xf numFmtId="0" fontId="6" fillId="33" borderId="0" xfId="0" applyNumberFormat="1" applyFont="1" applyFill="1" applyAlignment="1">
      <alignment/>
    </xf>
    <xf numFmtId="0" fontId="6" fillId="33" borderId="0" xfId="0" applyFont="1" applyFill="1" applyAlignment="1">
      <alignment horizontal="right"/>
    </xf>
    <xf numFmtId="0" fontId="6" fillId="33" borderId="10" xfId="0" applyNumberFormat="1" applyFont="1" applyFill="1" applyBorder="1" applyAlignment="1" quotePrefix="1">
      <alignment/>
    </xf>
    <xf numFmtId="0" fontId="6" fillId="33" borderId="0" xfId="0" applyNumberFormat="1" applyFont="1" applyFill="1" applyBorder="1" applyAlignment="1">
      <alignment horizontal="right" wrapText="1"/>
    </xf>
    <xf numFmtId="1" fontId="6" fillId="33" borderId="0" xfId="0" applyNumberFormat="1" applyFont="1" applyFill="1" applyAlignment="1" quotePrefix="1">
      <alignment/>
    </xf>
    <xf numFmtId="9" fontId="6" fillId="33" borderId="0" xfId="0" applyNumberFormat="1" applyFont="1" applyFill="1" applyAlignment="1" quotePrefix="1">
      <alignment/>
    </xf>
    <xf numFmtId="9" fontId="6" fillId="33" borderId="0" xfId="61" applyFont="1" applyFill="1" applyBorder="1" applyAlignment="1">
      <alignment/>
    </xf>
    <xf numFmtId="0" fontId="6" fillId="33" borderId="0" xfId="0" applyFont="1" applyFill="1" applyBorder="1" applyAlignment="1">
      <alignment/>
    </xf>
    <xf numFmtId="9" fontId="6" fillId="33" borderId="10" xfId="61" applyFont="1" applyFill="1" applyBorder="1" applyAlignment="1">
      <alignment/>
    </xf>
    <xf numFmtId="0" fontId="6" fillId="33" borderId="11" xfId="0" applyFont="1" applyFill="1" applyBorder="1" applyAlignment="1">
      <alignment/>
    </xf>
    <xf numFmtId="0" fontId="6" fillId="33" borderId="11" xfId="0" applyNumberFormat="1" applyFont="1" applyFill="1" applyBorder="1" applyAlignment="1">
      <alignment horizontal="right" wrapText="1"/>
    </xf>
    <xf numFmtId="9" fontId="6" fillId="33" borderId="11" xfId="61" applyFont="1" applyFill="1" applyBorder="1" applyAlignment="1">
      <alignment/>
    </xf>
    <xf numFmtId="9" fontId="8" fillId="33" borderId="0" xfId="61" applyNumberFormat="1" applyFont="1" applyFill="1" applyAlignment="1">
      <alignment/>
    </xf>
    <xf numFmtId="0" fontId="6" fillId="33" borderId="12" xfId="0" applyFont="1" applyFill="1" applyBorder="1" applyAlignment="1">
      <alignment horizontal="left" wrapText="1"/>
    </xf>
    <xf numFmtId="0" fontId="6" fillId="33" borderId="13" xfId="0" applyNumberFormat="1" applyFont="1" applyFill="1" applyBorder="1" applyAlignment="1">
      <alignment horizontal="right" wrapText="1"/>
    </xf>
    <xf numFmtId="0" fontId="7" fillId="33" borderId="0" xfId="0" applyFont="1" applyFill="1" applyBorder="1" applyAlignment="1">
      <alignment/>
    </xf>
    <xf numFmtId="0" fontId="6" fillId="0" borderId="0" xfId="0" applyFont="1" applyBorder="1" applyAlignment="1">
      <alignment/>
    </xf>
    <xf numFmtId="9" fontId="6" fillId="33" borderId="0" xfId="61" applyNumberFormat="1" applyFont="1" applyFill="1" applyAlignment="1">
      <alignment/>
    </xf>
    <xf numFmtId="0" fontId="6" fillId="33" borderId="0" xfId="0" applyFont="1" applyFill="1" applyAlignment="1">
      <alignment horizontal="right"/>
    </xf>
    <xf numFmtId="3" fontId="6" fillId="33" borderId="0" xfId="0" applyNumberFormat="1" applyFont="1" applyFill="1" applyAlignment="1">
      <alignment/>
    </xf>
    <xf numFmtId="3" fontId="6" fillId="33" borderId="10" xfId="0" applyNumberFormat="1" applyFont="1" applyFill="1" applyBorder="1" applyAlignment="1">
      <alignment/>
    </xf>
    <xf numFmtId="9" fontId="6" fillId="33" borderId="10" xfId="61" applyNumberFormat="1" applyFont="1" applyFill="1" applyBorder="1" applyAlignment="1">
      <alignment/>
    </xf>
    <xf numFmtId="0" fontId="6" fillId="33" borderId="0" xfId="0" applyFont="1" applyFill="1" applyBorder="1" applyAlignment="1">
      <alignment/>
    </xf>
    <xf numFmtId="0" fontId="6" fillId="33" borderId="0" xfId="0" applyNumberFormat="1" applyFont="1" applyFill="1" applyAlignment="1">
      <alignment/>
    </xf>
    <xf numFmtId="167" fontId="8" fillId="33" borderId="0" xfId="61" applyNumberFormat="1" applyFont="1" applyFill="1" applyAlignment="1">
      <alignment/>
    </xf>
    <xf numFmtId="167" fontId="6" fillId="33" borderId="0" xfId="61" applyNumberFormat="1" applyFont="1" applyFill="1" applyAlignment="1">
      <alignment/>
    </xf>
    <xf numFmtId="167" fontId="6" fillId="33" borderId="10" xfId="61" applyNumberFormat="1" applyFont="1" applyFill="1" applyBorder="1" applyAlignment="1">
      <alignment/>
    </xf>
    <xf numFmtId="167" fontId="6" fillId="33" borderId="0" xfId="0" applyNumberFormat="1" applyFont="1" applyFill="1" applyAlignment="1" quotePrefix="1">
      <alignment/>
    </xf>
    <xf numFmtId="167" fontId="6" fillId="33" borderId="11" xfId="61" applyNumberFormat="1" applyFont="1" applyFill="1" applyBorder="1" applyAlignment="1">
      <alignment/>
    </xf>
    <xf numFmtId="0" fontId="6" fillId="0" borderId="13" xfId="0" applyNumberFormat="1" applyFont="1" applyFill="1" applyBorder="1" applyAlignment="1">
      <alignment horizontal="right" wrapText="1"/>
    </xf>
    <xf numFmtId="1" fontId="6" fillId="33" borderId="0" xfId="0" applyNumberFormat="1" applyFont="1" applyFill="1" applyAlignment="1" quotePrefix="1">
      <alignment/>
    </xf>
    <xf numFmtId="167" fontId="6" fillId="33" borderId="0" xfId="61" applyNumberFormat="1" applyFont="1" applyFill="1" applyAlignment="1">
      <alignment horizontal="right"/>
    </xf>
    <xf numFmtId="167" fontId="6" fillId="33" borderId="11" xfId="0" applyNumberFormat="1" applyFont="1" applyFill="1" applyBorder="1" applyAlignment="1" quotePrefix="1">
      <alignment/>
    </xf>
    <xf numFmtId="0" fontId="6" fillId="33" borderId="13" xfId="0" applyNumberFormat="1" applyFont="1" applyFill="1" applyBorder="1" applyAlignment="1">
      <alignment horizontal="right" wrapText="1"/>
    </xf>
    <xf numFmtId="0" fontId="6" fillId="33" borderId="0" xfId="0" applyFont="1" applyFill="1" applyAlignment="1">
      <alignment/>
    </xf>
    <xf numFmtId="0" fontId="6" fillId="33" borderId="11" xfId="0" applyFont="1" applyFill="1" applyBorder="1" applyAlignment="1">
      <alignment/>
    </xf>
    <xf numFmtId="0" fontId="0" fillId="0" borderId="0" xfId="0" applyNumberFormat="1" applyAlignment="1" quotePrefix="1">
      <alignment/>
    </xf>
    <xf numFmtId="0" fontId="6" fillId="0" borderId="13" xfId="0" applyNumberFormat="1" applyFont="1" applyFill="1" applyBorder="1" applyAlignment="1">
      <alignment horizontal="center" wrapText="1"/>
    </xf>
    <xf numFmtId="3" fontId="8" fillId="33" borderId="0" xfId="0" applyNumberFormat="1" applyFont="1" applyFill="1" applyAlignment="1">
      <alignment/>
    </xf>
    <xf numFmtId="0" fontId="6" fillId="0" borderId="11" xfId="0" applyFont="1" applyBorder="1" applyAlignment="1">
      <alignment/>
    </xf>
    <xf numFmtId="3" fontId="6"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6" fillId="33" borderId="0" xfId="0" applyNumberFormat="1" applyFont="1" applyFill="1" applyAlignment="1">
      <alignment horizontal="right"/>
    </xf>
    <xf numFmtId="0" fontId="6" fillId="0" borderId="0" xfId="0" applyFont="1" applyFill="1" applyAlignment="1">
      <alignment/>
    </xf>
    <xf numFmtId="9" fontId="6" fillId="0" borderId="0" xfId="61"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1" fillId="0" borderId="0" xfId="0" applyFont="1" applyFill="1" applyBorder="1" applyAlignment="1">
      <alignment horizontal="left" wrapText="1"/>
    </xf>
    <xf numFmtId="0" fontId="11" fillId="0" borderId="12" xfId="0" applyFont="1" applyFill="1" applyBorder="1" applyAlignment="1">
      <alignment horizontal="center" wrapText="1"/>
    </xf>
    <xf numFmtId="0" fontId="11" fillId="0" borderId="14" xfId="0" applyNumberFormat="1" applyFont="1" applyFill="1" applyBorder="1" applyAlignment="1">
      <alignment horizontal="right" wrapText="1"/>
    </xf>
    <xf numFmtId="0" fontId="11" fillId="0" borderId="0" xfId="0" applyNumberFormat="1" applyFont="1" applyFill="1" applyAlignment="1">
      <alignment/>
    </xf>
    <xf numFmtId="9" fontId="11" fillId="0" borderId="0" xfId="61" applyFont="1" applyFill="1" applyAlignment="1">
      <alignment/>
    </xf>
    <xf numFmtId="169" fontId="11" fillId="0" borderId="0" xfId="0" applyNumberFormat="1" applyFont="1" applyFill="1" applyAlignment="1">
      <alignment horizontal="right"/>
    </xf>
    <xf numFmtId="167" fontId="11" fillId="0" borderId="0" xfId="0" applyNumberFormat="1" applyFont="1" applyFill="1" applyAlignment="1">
      <alignment horizontal="right"/>
    </xf>
    <xf numFmtId="0" fontId="14" fillId="0" borderId="0" xfId="0" applyNumberFormat="1" applyFont="1" applyFill="1" applyAlignment="1" quotePrefix="1">
      <alignment/>
    </xf>
    <xf numFmtId="9" fontId="14" fillId="0" borderId="0" xfId="61" applyFont="1" applyFill="1" applyAlignment="1">
      <alignment/>
    </xf>
    <xf numFmtId="3" fontId="14" fillId="0" borderId="0" xfId="0" applyNumberFormat="1" applyFont="1" applyFill="1" applyAlignment="1">
      <alignment horizontal="right"/>
    </xf>
    <xf numFmtId="167" fontId="14" fillId="0" borderId="0" xfId="0" applyNumberFormat="1" applyFont="1" applyFill="1" applyAlignment="1">
      <alignment horizontal="right"/>
    </xf>
    <xf numFmtId="0" fontId="14" fillId="0" borderId="0" xfId="0" applyNumberFormat="1" applyFont="1" applyFill="1" applyAlignment="1">
      <alignment/>
    </xf>
    <xf numFmtId="0" fontId="14" fillId="0" borderId="0" xfId="0" applyFont="1" applyFill="1" applyAlignment="1">
      <alignment horizontal="right"/>
    </xf>
    <xf numFmtId="0" fontId="14" fillId="0" borderId="14" xfId="0" applyNumberFormat="1" applyFont="1" applyFill="1" applyBorder="1" applyAlignment="1" quotePrefix="1">
      <alignment/>
    </xf>
    <xf numFmtId="9" fontId="14" fillId="0" borderId="14" xfId="61" applyFont="1" applyFill="1" applyBorder="1" applyAlignment="1">
      <alignment/>
    </xf>
    <xf numFmtId="3" fontId="14" fillId="0" borderId="14" xfId="0" applyNumberFormat="1" applyFont="1" applyFill="1" applyBorder="1" applyAlignment="1">
      <alignment horizontal="right"/>
    </xf>
    <xf numFmtId="167" fontId="14" fillId="0" borderId="14" xfId="0" applyNumberFormat="1" applyFont="1" applyFill="1" applyBorder="1" applyAlignment="1">
      <alignment horizontal="right"/>
    </xf>
    <xf numFmtId="0" fontId="6" fillId="33" borderId="0" xfId="0" applyFont="1" applyFill="1" applyBorder="1" applyAlignment="1">
      <alignment wrapText="1"/>
    </xf>
    <xf numFmtId="0" fontId="0" fillId="0" borderId="0" xfId="0" applyBorder="1" applyAlignment="1">
      <alignment wrapText="1"/>
    </xf>
    <xf numFmtId="0" fontId="6" fillId="33" borderId="12" xfId="0" applyFont="1" applyFill="1" applyBorder="1" applyAlignment="1">
      <alignment horizontal="center" wrapText="1"/>
    </xf>
    <xf numFmtId="0" fontId="6" fillId="33" borderId="11" xfId="0" applyFont="1" applyFill="1" applyBorder="1" applyAlignment="1">
      <alignment horizontal="center" wrapText="1"/>
    </xf>
    <xf numFmtId="0" fontId="6" fillId="33" borderId="0" xfId="0" applyFont="1" applyFill="1" applyAlignment="1">
      <alignment wrapText="1"/>
    </xf>
    <xf numFmtId="0" fontId="6" fillId="33" borderId="0" xfId="0" applyFont="1" applyFill="1" applyAlignment="1">
      <alignment wrapText="1"/>
    </xf>
    <xf numFmtId="0" fontId="0" fillId="0" borderId="0" xfId="0" applyAlignment="1">
      <alignment wrapText="1"/>
    </xf>
    <xf numFmtId="0" fontId="6" fillId="33" borderId="15" xfId="0" applyFont="1" applyFill="1" applyBorder="1" applyAlignment="1">
      <alignment horizont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35" fillId="0" borderId="0" xfId="0" applyFont="1" applyBorder="1" applyAlignment="1">
      <alignment wrapText="1"/>
    </xf>
    <xf numFmtId="0" fontId="6" fillId="33" borderId="15" xfId="0" applyFont="1" applyFill="1" applyBorder="1" applyAlignment="1">
      <alignment horizontal="center" wrapText="1"/>
    </xf>
    <xf numFmtId="0" fontId="6" fillId="33" borderId="16" xfId="0" applyFont="1" applyFill="1" applyBorder="1" applyAlignment="1">
      <alignment wrapText="1"/>
    </xf>
    <xf numFmtId="0" fontId="0" fillId="0" borderId="16" xfId="0" applyBorder="1" applyAlignment="1">
      <alignment wrapText="1"/>
    </xf>
    <xf numFmtId="0" fontId="6" fillId="33" borderId="0" xfId="0" applyFont="1" applyFill="1" applyAlignment="1">
      <alignment wrapText="1"/>
    </xf>
    <xf numFmtId="0" fontId="6" fillId="33" borderId="14" xfId="0" applyFont="1" applyFill="1" applyBorder="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wrapText="1"/>
    </xf>
    <xf numFmtId="0" fontId="11" fillId="0" borderId="14" xfId="0" applyFont="1" applyFill="1" applyBorder="1" applyAlignment="1">
      <alignment horizontal="left" wrapText="1"/>
    </xf>
    <xf numFmtId="0" fontId="11" fillId="0" borderId="0" xfId="0" applyFont="1" applyFill="1" applyBorder="1" applyAlignment="1">
      <alignment horizontal="left" wrapText="1"/>
    </xf>
    <xf numFmtId="0" fontId="11" fillId="0" borderId="14" xfId="0" applyFont="1" applyFill="1" applyBorder="1" applyAlignment="1">
      <alignment horizontal="center" wrapText="1"/>
    </xf>
    <xf numFmtId="0" fontId="6" fillId="0" borderId="0" xfId="0" applyFont="1" applyFill="1" applyBorder="1" applyAlignment="1">
      <alignment wrapText="1"/>
    </xf>
    <xf numFmtId="0" fontId="0" fillId="0" borderId="0" xfId="0" applyFill="1" applyAlignment="1">
      <alignment wrapText="1"/>
    </xf>
    <xf numFmtId="0" fontId="11" fillId="0" borderId="12" xfId="0" applyFont="1" applyFill="1" applyBorder="1" applyAlignment="1">
      <alignment horizontal="center" wrapText="1"/>
    </xf>
    <xf numFmtId="0" fontId="12" fillId="0" borderId="12" xfId="0" applyFont="1" applyFill="1" applyBorder="1" applyAlignment="1">
      <alignment horizontal="center" wrapText="1"/>
    </xf>
    <xf numFmtId="0" fontId="50" fillId="0" borderId="0" xfId="0" applyFont="1" applyFill="1" applyBorder="1" applyAlignment="1">
      <alignment wrapText="1"/>
    </xf>
    <xf numFmtId="0" fontId="55" fillId="0" borderId="0" xfId="0" applyFont="1"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3" t="s">
        <v>231</v>
      </c>
      <c r="B1" s="83"/>
      <c r="C1" s="83"/>
      <c r="D1" s="83"/>
      <c r="E1" s="83"/>
      <c r="F1" s="83"/>
      <c r="G1" s="83"/>
      <c r="H1" s="83"/>
      <c r="I1" s="83"/>
      <c r="J1" s="83"/>
      <c r="K1" s="83"/>
      <c r="L1" s="83"/>
      <c r="M1" s="83"/>
      <c r="N1" s="83"/>
      <c r="O1" s="83"/>
      <c r="P1" s="84"/>
      <c r="Q1" s="84"/>
    </row>
    <row r="2" spans="1:20" ht="12.75" customHeight="1" thickBot="1">
      <c r="A2" s="77" t="s">
        <v>64</v>
      </c>
      <c r="B2" s="82" t="s">
        <v>98</v>
      </c>
      <c r="C2" s="86"/>
      <c r="D2" s="86"/>
      <c r="E2" s="86"/>
      <c r="F2" s="86"/>
      <c r="G2" s="86"/>
      <c r="H2" s="22"/>
      <c r="I2" s="82" t="s">
        <v>99</v>
      </c>
      <c r="J2" s="86"/>
      <c r="K2" s="86"/>
      <c r="L2" s="86"/>
      <c r="M2" s="86"/>
      <c r="N2" s="86"/>
      <c r="O2" s="22"/>
      <c r="P2" s="82" t="s">
        <v>68</v>
      </c>
      <c r="Q2" s="82"/>
      <c r="R2" s="82"/>
      <c r="S2" s="82"/>
      <c r="T2" s="82"/>
    </row>
    <row r="3" spans="1:20" ht="90" customHeight="1" thickBot="1">
      <c r="A3" s="78"/>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row>
    <row r="5" spans="1:20"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f>rawdata08!G3</f>
        <v>9104.027491556953</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row>
    <row r="6" spans="1:20"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row>
    <row r="7" spans="1:20"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row>
    <row r="8" spans="1:20"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row>
    <row r="9" spans="1:20"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row>
    <row r="10" spans="1:20"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row>
    <row r="11" spans="1:20"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row>
    <row r="12" spans="1:20"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row>
    <row r="13" spans="1:20" ht="17.25">
      <c r="A13" s="32" t="s">
        <v>60</v>
      </c>
      <c r="B13" s="28">
        <f>rawdata08!B11</f>
        <v>15552.98929387706</v>
      </c>
      <c r="C13" s="27" t="s">
        <v>53</v>
      </c>
      <c r="D13" s="27" t="s">
        <v>53</v>
      </c>
      <c r="E13" s="27" t="s">
        <v>53</v>
      </c>
      <c r="F13" s="27" t="s">
        <v>53</v>
      </c>
      <c r="G13" s="27" t="s">
        <v>53</v>
      </c>
      <c r="H13" s="10"/>
      <c r="I13" s="28">
        <f>rawdata08!G11</f>
        <v>16990.11874688526</v>
      </c>
      <c r="J13" s="27" t="s">
        <v>53</v>
      </c>
      <c r="K13" s="27" t="s">
        <v>53</v>
      </c>
      <c r="L13" s="27" t="s">
        <v>53</v>
      </c>
      <c r="M13" s="27" t="s">
        <v>53</v>
      </c>
      <c r="N13" s="27" t="s">
        <v>53</v>
      </c>
      <c r="O13" s="27"/>
      <c r="P13" s="28">
        <f>rawdata08!L11</f>
        <v>58191</v>
      </c>
      <c r="Q13" s="27" t="s">
        <v>53</v>
      </c>
      <c r="R13" s="27" t="s">
        <v>53</v>
      </c>
      <c r="S13" s="27" t="s">
        <v>53</v>
      </c>
      <c r="T13" s="27" t="s">
        <v>53</v>
      </c>
    </row>
    <row r="14" spans="1:20"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row>
    <row r="15" spans="1:20"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row>
    <row r="16" spans="1:20" ht="17.25">
      <c r="A16" s="32" t="s">
        <v>62</v>
      </c>
      <c r="B16" s="28">
        <f>rawdata08!B14</f>
        <v>10459.690823082097</v>
      </c>
      <c r="C16" s="27" t="s">
        <v>53</v>
      </c>
      <c r="D16" s="27" t="s">
        <v>53</v>
      </c>
      <c r="E16" s="27" t="s">
        <v>53</v>
      </c>
      <c r="F16" s="27" t="s">
        <v>53</v>
      </c>
      <c r="G16" s="27" t="s">
        <v>53</v>
      </c>
      <c r="H16" s="10"/>
      <c r="I16" s="28">
        <f>rawdata08!G14</f>
        <v>11799.968871076228</v>
      </c>
      <c r="J16" s="27" t="s">
        <v>53</v>
      </c>
      <c r="K16" s="27" t="s">
        <v>53</v>
      </c>
      <c r="L16" s="27" t="s">
        <v>53</v>
      </c>
      <c r="M16" s="27" t="s">
        <v>53</v>
      </c>
      <c r="N16" s="27" t="s">
        <v>53</v>
      </c>
      <c r="O16" s="27"/>
      <c r="P16" s="28">
        <f>rawdata08!L14</f>
        <v>179897</v>
      </c>
      <c r="Q16" s="27" t="s">
        <v>53</v>
      </c>
      <c r="R16" s="27" t="s">
        <v>53</v>
      </c>
      <c r="S16" s="27" t="s">
        <v>53</v>
      </c>
      <c r="T16" s="27" t="s">
        <v>53</v>
      </c>
    </row>
    <row r="17" spans="1:20"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2" ref="N17:N55">(M17-J17)/J17*100</f>
        <v>4.531733226735503</v>
      </c>
      <c r="O17" s="26"/>
      <c r="P17" s="28">
        <f>rawdata08!L15</f>
        <v>265844</v>
      </c>
      <c r="Q17" s="28">
        <f>rawdata08!M15</f>
        <v>86479</v>
      </c>
      <c r="R17" s="28">
        <f>rawdata08!N15</f>
        <v>51506</v>
      </c>
      <c r="S17" s="28">
        <f>rawdata08!O15</f>
        <v>61465</v>
      </c>
      <c r="T17" s="28">
        <f>rawdata08!P15</f>
        <v>66394</v>
      </c>
    </row>
    <row r="18" spans="1:20"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2"/>
        <v>0.8881257066446007</v>
      </c>
      <c r="O18" s="26"/>
      <c r="P18" s="28">
        <f>rawdata08!L16</f>
        <v>2096645</v>
      </c>
      <c r="Q18" s="28">
        <f>rawdata08!M16</f>
        <v>527941</v>
      </c>
      <c r="R18" s="28">
        <f>rawdata08!N16</f>
        <v>522538</v>
      </c>
      <c r="S18" s="28">
        <f>rawdata08!O16</f>
        <v>531535</v>
      </c>
      <c r="T18" s="28">
        <f>rawdata08!P16</f>
        <v>514631</v>
      </c>
    </row>
    <row r="19" spans="1:20"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2"/>
        <v>28.31192489360118</v>
      </c>
      <c r="O19" s="26"/>
      <c r="P19" s="28">
        <f>rawdata08!L17</f>
        <v>1033329</v>
      </c>
      <c r="Q19" s="28">
        <f>rawdata08!M17</f>
        <v>258832</v>
      </c>
      <c r="R19" s="28">
        <f>rawdata08!N17</f>
        <v>260123</v>
      </c>
      <c r="S19" s="28">
        <f>rawdata08!O17</f>
        <v>262470</v>
      </c>
      <c r="T19" s="28">
        <f>rawdata08!P17</f>
        <v>251904</v>
      </c>
    </row>
    <row r="20" spans="1:20"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2"/>
        <v>8.599407652657295</v>
      </c>
      <c r="O20" s="26"/>
      <c r="P20" s="28">
        <f>rawdata08!L18</f>
        <v>484793</v>
      </c>
      <c r="Q20" s="28">
        <f>rawdata08!M18</f>
        <v>121413</v>
      </c>
      <c r="R20" s="28">
        <f>rawdata08!N18</f>
        <v>129504</v>
      </c>
      <c r="S20" s="28">
        <f>rawdata08!O18</f>
        <v>116722</v>
      </c>
      <c r="T20" s="28">
        <f>rawdata08!P18</f>
        <v>117154</v>
      </c>
    </row>
    <row r="21" spans="1:20"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2"/>
        <v>15.013212244430468</v>
      </c>
      <c r="O21" s="26"/>
      <c r="P21" s="28">
        <f>rawdata08!L19</f>
        <v>466192</v>
      </c>
      <c r="Q21" s="28">
        <f>rawdata08!M19</f>
        <v>116792</v>
      </c>
      <c r="R21" s="28">
        <f>rawdata08!N19</f>
        <v>116642</v>
      </c>
      <c r="S21" s="28">
        <f>rawdata08!O19</f>
        <v>152539</v>
      </c>
      <c r="T21" s="28">
        <f>rawdata08!P19</f>
        <v>80219</v>
      </c>
    </row>
    <row r="22" spans="1:20"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2"/>
        <v>17.127448100057087</v>
      </c>
      <c r="O22" s="26"/>
      <c r="P22" s="28">
        <f>rawdata08!L20</f>
        <v>666019</v>
      </c>
      <c r="Q22" s="28">
        <f>rawdata08!M20</f>
        <v>171161</v>
      </c>
      <c r="R22" s="28">
        <f>rawdata08!N20</f>
        <v>193753</v>
      </c>
      <c r="S22" s="28">
        <f>rawdata08!O20</f>
        <v>135875</v>
      </c>
      <c r="T22" s="28">
        <f>rawdata08!P20</f>
        <v>165230</v>
      </c>
    </row>
    <row r="23" spans="1:20"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2"/>
        <v>1.8461635582359859</v>
      </c>
      <c r="O23" s="26"/>
      <c r="P23" s="28">
        <f>rawdata08!L21</f>
        <v>644084</v>
      </c>
      <c r="Q23" s="28">
        <f>rawdata08!M21</f>
        <v>186239</v>
      </c>
      <c r="R23" s="28">
        <f>rawdata08!N21</f>
        <v>136161</v>
      </c>
      <c r="S23" s="28">
        <f>rawdata08!O21</f>
        <v>171586</v>
      </c>
      <c r="T23" s="28">
        <f>rawdata08!P21</f>
        <v>150098</v>
      </c>
    </row>
    <row r="24" spans="1:20"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2"/>
        <v>4.870760945566444</v>
      </c>
      <c r="O24" s="26"/>
      <c r="P24" s="28">
        <f>rawdata08!L22</f>
        <v>192278</v>
      </c>
      <c r="Q24" s="28">
        <f>rawdata08!M22</f>
        <v>49761</v>
      </c>
      <c r="R24" s="28">
        <f>rawdata08!N22</f>
        <v>48326</v>
      </c>
      <c r="S24" s="28">
        <f>rawdata08!O22</f>
        <v>47327</v>
      </c>
      <c r="T24" s="28">
        <f>rawdata08!P22</f>
        <v>46864</v>
      </c>
    </row>
    <row r="25" spans="1:20"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2"/>
        <v>6.757320527740163</v>
      </c>
      <c r="O25" s="26"/>
      <c r="P25" s="28">
        <f>rawdata08!L23</f>
        <v>845700</v>
      </c>
      <c r="Q25" s="28">
        <f>rawdata08!M23</f>
        <v>248315</v>
      </c>
      <c r="R25" s="28">
        <f>rawdata08!N23</f>
        <v>301953</v>
      </c>
      <c r="S25" s="28">
        <f>rawdata08!O23</f>
        <v>104283</v>
      </c>
      <c r="T25" s="28">
        <f>rawdata08!P23</f>
        <v>191149</v>
      </c>
    </row>
    <row r="26" spans="1:20"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2"/>
        <v>27.482439510211425</v>
      </c>
      <c r="O26" s="26"/>
      <c r="P26" s="28">
        <f>rawdata08!L24</f>
        <v>910532</v>
      </c>
      <c r="Q26" s="28">
        <f>rawdata08!M24</f>
        <v>230992</v>
      </c>
      <c r="R26" s="28">
        <f>rawdata08!N24</f>
        <v>229608</v>
      </c>
      <c r="S26" s="28">
        <f>rawdata08!O24</f>
        <v>226614</v>
      </c>
      <c r="T26" s="28">
        <f>rawdata08!P24</f>
        <v>223318</v>
      </c>
    </row>
    <row r="27" spans="1:20"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2"/>
        <v>12.156558230805311</v>
      </c>
      <c r="O27" s="26"/>
      <c r="P27" s="28">
        <f>rawdata08!L25</f>
        <v>1576637</v>
      </c>
      <c r="Q27" s="28">
        <f>rawdata08!M25</f>
        <v>399924</v>
      </c>
      <c r="R27" s="28">
        <f>rawdata08!N25</f>
        <v>388463</v>
      </c>
      <c r="S27" s="28">
        <f>rawdata08!O25</f>
        <v>395282</v>
      </c>
      <c r="T27" s="28">
        <f>rawdata08!P25</f>
        <v>392968</v>
      </c>
    </row>
    <row r="28" spans="1:20"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2"/>
        <v>27.533645614665204</v>
      </c>
      <c r="O28" s="26"/>
      <c r="P28" s="28">
        <f>rawdata08!L26</f>
        <v>804204</v>
      </c>
      <c r="Q28" s="28">
        <f>rawdata08!M26</f>
        <v>202127</v>
      </c>
      <c r="R28" s="28">
        <f>rawdata08!N26</f>
        <v>200453</v>
      </c>
      <c r="S28" s="28">
        <f>rawdata08!O26</f>
        <v>204142</v>
      </c>
      <c r="T28" s="28">
        <f>rawdata08!P26</f>
        <v>197482</v>
      </c>
    </row>
    <row r="29" spans="1:20"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2"/>
        <v>19.630759560535125</v>
      </c>
      <c r="O29" s="26"/>
      <c r="P29" s="28">
        <f>rawdata08!L27</f>
        <v>490706</v>
      </c>
      <c r="Q29" s="28">
        <f>rawdata08!M27</f>
        <v>124384</v>
      </c>
      <c r="R29" s="28">
        <f>rawdata08!N27</f>
        <v>122131</v>
      </c>
      <c r="S29" s="28">
        <f>rawdata08!O27</f>
        <v>134894</v>
      </c>
      <c r="T29" s="28">
        <f>rawdata08!P27</f>
        <v>109297</v>
      </c>
    </row>
    <row r="30" spans="1:20"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2"/>
        <v>7.954695891692606</v>
      </c>
      <c r="O30" s="26"/>
      <c r="P30" s="28">
        <f>rawdata08!L28</f>
        <v>898350</v>
      </c>
      <c r="Q30" s="28">
        <f>rawdata08!M28</f>
        <v>227846</v>
      </c>
      <c r="R30" s="28">
        <f>rawdata08!N28</f>
        <v>226844</v>
      </c>
      <c r="S30" s="28">
        <f>rawdata08!O28</f>
        <v>219288</v>
      </c>
      <c r="T30" s="28">
        <f>rawdata08!P28</f>
        <v>224372</v>
      </c>
    </row>
    <row r="31" spans="1:20"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2"/>
        <v>29.545154757916087</v>
      </c>
      <c r="O31" s="26"/>
      <c r="P31" s="28">
        <f>rawdata08!L29</f>
        <v>142658</v>
      </c>
      <c r="Q31" s="28">
        <f>rawdata08!M29</f>
        <v>35666</v>
      </c>
      <c r="R31" s="28">
        <f>rawdata08!N29</f>
        <v>35792</v>
      </c>
      <c r="S31" s="28">
        <f>rawdata08!O29</f>
        <v>37378</v>
      </c>
      <c r="T31" s="28">
        <f>rawdata08!P29</f>
        <v>33822</v>
      </c>
    </row>
    <row r="32" spans="1:20"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2"/>
        <v>18.775549956391387</v>
      </c>
      <c r="O32" s="26"/>
      <c r="P32" s="28">
        <f>rawdata08!L30</f>
        <v>290382</v>
      </c>
      <c r="Q32" s="28">
        <f>rawdata08!M30</f>
        <v>72879</v>
      </c>
      <c r="R32" s="28">
        <f>rawdata08!N30</f>
        <v>73170</v>
      </c>
      <c r="S32" s="28">
        <f>rawdata08!O30</f>
        <v>71894</v>
      </c>
      <c r="T32" s="28">
        <f>rawdata08!P30</f>
        <v>72439</v>
      </c>
    </row>
    <row r="33" spans="1:20"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2"/>
        <v>5.81509828470553</v>
      </c>
      <c r="O33" s="26"/>
      <c r="P33" s="28">
        <f>rawdata08!L31</f>
        <v>428776</v>
      </c>
      <c r="Q33" s="28">
        <f>rawdata08!M31</f>
        <v>341336</v>
      </c>
      <c r="R33" s="28">
        <f>rawdata08!N31</f>
        <v>87440</v>
      </c>
      <c r="S33" s="28">
        <f>rawdata08!O31</f>
        <v>87440</v>
      </c>
      <c r="T33" s="28">
        <f>rawdata08!P31</f>
        <v>87440</v>
      </c>
    </row>
    <row r="34" spans="1:20"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2"/>
        <v>-2.7778927111218583</v>
      </c>
      <c r="O34" s="26"/>
      <c r="P34" s="28">
        <f>rawdata08!L32</f>
        <v>195668</v>
      </c>
      <c r="Q34" s="28">
        <f>rawdata08!M32</f>
        <v>48946</v>
      </c>
      <c r="R34" s="28">
        <f>rawdata08!N32</f>
        <v>49375</v>
      </c>
      <c r="S34" s="28">
        <f>rawdata08!O32</f>
        <v>48521</v>
      </c>
      <c r="T34" s="28">
        <f>rawdata08!P32</f>
        <v>48826</v>
      </c>
    </row>
    <row r="35" spans="1:20"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2"/>
        <v>32.226713056744146</v>
      </c>
      <c r="O35" s="26"/>
      <c r="P35" s="28">
        <f>rawdata08!L33</f>
        <v>1328606</v>
      </c>
      <c r="Q35" s="28">
        <f>rawdata08!M33</f>
        <v>332621</v>
      </c>
      <c r="R35" s="28">
        <f>rawdata08!N33</f>
        <v>333647</v>
      </c>
      <c r="S35" s="28">
        <f>rawdata08!O33</f>
        <v>332370</v>
      </c>
      <c r="T35" s="28">
        <f>rawdata08!P33</f>
        <v>329968</v>
      </c>
    </row>
    <row r="36" spans="1:20"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2"/>
        <v>22.831854653909918</v>
      </c>
      <c r="O36" s="26"/>
      <c r="P36" s="28">
        <f>rawdata08!L34</f>
        <v>329045</v>
      </c>
      <c r="Q36" s="28">
        <f>rawdata08!M34</f>
        <v>153567</v>
      </c>
      <c r="R36" s="28">
        <f>rawdata08!N34</f>
        <v>14974</v>
      </c>
      <c r="S36" s="28">
        <f>rawdata08!O34</f>
        <v>78857</v>
      </c>
      <c r="T36" s="28">
        <f>rawdata08!P34</f>
        <v>81647</v>
      </c>
    </row>
    <row r="37" spans="1:20"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2"/>
        <v>-1.799815224165012</v>
      </c>
      <c r="O37" s="26"/>
      <c r="P37" s="28">
        <f>rawdata08!L35</f>
        <v>2726526</v>
      </c>
      <c r="Q37" s="28">
        <f>rawdata08!M35</f>
        <v>682500</v>
      </c>
      <c r="R37" s="28">
        <f>rawdata08!N35</f>
        <v>681538</v>
      </c>
      <c r="S37" s="28">
        <f>rawdata08!O35</f>
        <v>1207343</v>
      </c>
      <c r="T37" s="28">
        <f>rawdata08!P35</f>
        <v>155145</v>
      </c>
    </row>
    <row r="38" spans="1:20" ht="15">
      <c r="A38" s="9" t="s">
        <v>35</v>
      </c>
      <c r="B38" s="28">
        <f>rawdata08!B36</f>
        <v>7250.018461765683</v>
      </c>
      <c r="C38" s="28">
        <f>rawdata08!C36</f>
        <v>7301.31757075843</v>
      </c>
      <c r="D38" s="28">
        <f>rawdata08!D36</f>
        <v>7437.8433457380825</v>
      </c>
      <c r="E38" s="28">
        <f>rawdata08!E36</f>
        <v>6962.563313934211</v>
      </c>
      <c r="F38" s="28">
        <f>rawdata08!F36</f>
        <v>7301.438288224458</v>
      </c>
      <c r="G38" s="40" t="s">
        <v>67</v>
      </c>
      <c r="H38" s="8"/>
      <c r="I38" s="28">
        <f>rawdata08!G36</f>
        <v>8130.793799118947</v>
      </c>
      <c r="J38" s="28">
        <f>rawdata08!H36</f>
        <v>7917.981089107871</v>
      </c>
      <c r="K38" s="28">
        <f>rawdata08!I36</f>
        <v>8237.1256423888</v>
      </c>
      <c r="L38" s="28">
        <f>rawdata08!J36</f>
        <v>7895.9078903739955</v>
      </c>
      <c r="M38" s="28">
        <f>rawdata08!K36</f>
        <v>8506.562632846819</v>
      </c>
      <c r="N38" s="34">
        <f t="shared" si="2"/>
        <v>7.433480038852474</v>
      </c>
      <c r="O38" s="26"/>
      <c r="P38" s="28">
        <f>rawdata08!L36</f>
        <v>1408316</v>
      </c>
      <c r="Q38" s="28">
        <f>rawdata08!M36</f>
        <v>381156</v>
      </c>
      <c r="R38" s="28">
        <f>rawdata08!N36</f>
        <v>338580</v>
      </c>
      <c r="S38" s="28">
        <f>rawdata08!O36</f>
        <v>349844</v>
      </c>
      <c r="T38" s="28">
        <f>rawdata08!P36</f>
        <v>338736</v>
      </c>
    </row>
    <row r="39" spans="1:20"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2"/>
        <v>32.21629941431122</v>
      </c>
      <c r="O39" s="26"/>
      <c r="P39" s="28">
        <f>rawdata08!L37</f>
        <v>94372</v>
      </c>
      <c r="Q39" s="28">
        <f>rawdata08!M37</f>
        <v>25336</v>
      </c>
      <c r="R39" s="28">
        <f>rawdata08!N37</f>
        <v>21992</v>
      </c>
      <c r="S39" s="28">
        <f>rawdata08!O37</f>
        <v>29259</v>
      </c>
      <c r="T39" s="28">
        <f>rawdata08!P37</f>
        <v>17785</v>
      </c>
    </row>
    <row r="40" spans="1:20"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2"/>
        <v>19.731679044583476</v>
      </c>
      <c r="O40" s="26"/>
      <c r="P40" s="28">
        <f>rawdata08!L38</f>
        <v>1743920</v>
      </c>
      <c r="Q40" s="28">
        <f>rawdata08!M38</f>
        <v>438564</v>
      </c>
      <c r="R40" s="28">
        <f>rawdata08!N38</f>
        <v>433743</v>
      </c>
      <c r="S40" s="28">
        <f>rawdata08!O38</f>
        <v>436368</v>
      </c>
      <c r="T40" s="28">
        <f>rawdata08!P38</f>
        <v>435245</v>
      </c>
    </row>
    <row r="41" spans="1:20"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2"/>
        <v>17.391979151508203</v>
      </c>
      <c r="O41" s="26"/>
      <c r="P41" s="28">
        <f>rawdata08!L39</f>
        <v>640736</v>
      </c>
      <c r="Q41" s="28">
        <f>rawdata08!M39</f>
        <v>160662</v>
      </c>
      <c r="R41" s="28">
        <f>rawdata08!N39</f>
        <v>160053</v>
      </c>
      <c r="S41" s="28">
        <f>rawdata08!O39</f>
        <v>160027</v>
      </c>
      <c r="T41" s="28">
        <f>rawdata08!P39</f>
        <v>159994</v>
      </c>
    </row>
    <row r="42" spans="1:20"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2"/>
        <v>13.30954663541075</v>
      </c>
      <c r="O42" s="26"/>
      <c r="P42" s="28">
        <f>rawdata08!L40</f>
        <v>554863</v>
      </c>
      <c r="Q42" s="28">
        <f>rawdata08!M40</f>
        <v>144206</v>
      </c>
      <c r="R42" s="28">
        <f>rawdata08!N40</f>
        <v>133489</v>
      </c>
      <c r="S42" s="28">
        <f>rawdata08!O40</f>
        <v>144094</v>
      </c>
      <c r="T42" s="28">
        <f>rawdata08!P40</f>
        <v>133074</v>
      </c>
    </row>
    <row r="43" spans="1:20"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2"/>
        <v>-10.10827914965167</v>
      </c>
      <c r="O43" s="26"/>
      <c r="P43" s="28">
        <f>rawdata08!L41</f>
        <v>1718588</v>
      </c>
      <c r="Q43" s="28">
        <f>rawdata08!M41</f>
        <v>429909</v>
      </c>
      <c r="R43" s="28">
        <f>rawdata08!N41</f>
        <v>432829</v>
      </c>
      <c r="S43" s="28">
        <f>rawdata08!O41</f>
        <v>428095</v>
      </c>
      <c r="T43" s="28">
        <f>rawdata08!P41</f>
        <v>427755</v>
      </c>
    </row>
    <row r="44" spans="1:20"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2"/>
        <v>16.327613271188326</v>
      </c>
      <c r="O44" s="26"/>
      <c r="P44" s="28">
        <f>rawdata08!L42</f>
        <v>143812</v>
      </c>
      <c r="Q44" s="28">
        <f>rawdata08!M42</f>
        <v>36254</v>
      </c>
      <c r="R44" s="28">
        <f>rawdata08!N42</f>
        <v>35825</v>
      </c>
      <c r="S44" s="28">
        <f>rawdata08!O42</f>
        <v>37650</v>
      </c>
      <c r="T44" s="28">
        <f>rawdata08!P42</f>
        <v>34083</v>
      </c>
    </row>
    <row r="45" spans="1:20"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2"/>
        <v>11.037844301583513</v>
      </c>
      <c r="O45" s="26"/>
      <c r="P45" s="28">
        <f>rawdata08!L43</f>
        <v>710685</v>
      </c>
      <c r="Q45" s="28">
        <f>rawdata08!M43</f>
        <v>235318</v>
      </c>
      <c r="R45" s="28">
        <f>rawdata08!N43</f>
        <v>144315</v>
      </c>
      <c r="S45" s="28">
        <f>rawdata08!O43</f>
        <v>161118</v>
      </c>
      <c r="T45" s="28">
        <f>rawdata08!P43</f>
        <v>169934</v>
      </c>
    </row>
    <row r="46" spans="1:20"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2"/>
        <v>42.24411045003721</v>
      </c>
      <c r="O46" s="26"/>
      <c r="P46" s="28">
        <f>rawdata08!L44</f>
        <v>121103</v>
      </c>
      <c r="Q46" s="28">
        <f>rawdata08!M44</f>
        <v>47849</v>
      </c>
      <c r="R46" s="28">
        <f>rawdata08!N44</f>
        <v>12896</v>
      </c>
      <c r="S46" s="28">
        <f>rawdata08!O44</f>
        <v>39894</v>
      </c>
      <c r="T46" s="28">
        <f>rawdata08!P44</f>
        <v>20464</v>
      </c>
    </row>
    <row r="47" spans="1:20"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2"/>
        <v>9.639066677628099</v>
      </c>
      <c r="O47" s="26"/>
      <c r="P47" s="28">
        <f>rawdata08!L45</f>
        <v>966963</v>
      </c>
      <c r="Q47" s="28">
        <f>rawdata08!M45</f>
        <v>283622</v>
      </c>
      <c r="R47" s="28">
        <f>rawdata08!N45</f>
        <v>209792</v>
      </c>
      <c r="S47" s="28">
        <f>rawdata08!O45</f>
        <v>247051</v>
      </c>
      <c r="T47" s="28">
        <f>rawdata08!P45</f>
        <v>226498</v>
      </c>
    </row>
    <row r="48" spans="1:20"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2"/>
        <v>13.431765118738518</v>
      </c>
      <c r="O48" s="26"/>
      <c r="P48" s="28">
        <f>rawdata08!L46</f>
        <v>4578348</v>
      </c>
      <c r="Q48" s="28">
        <f>rawdata08!M46</f>
        <v>1154492</v>
      </c>
      <c r="R48" s="28">
        <f>rawdata08!N46</f>
        <v>1135695</v>
      </c>
      <c r="S48" s="28">
        <f>rawdata08!O46</f>
        <v>1144215</v>
      </c>
      <c r="T48" s="28">
        <f>rawdata08!P46</f>
        <v>1143946</v>
      </c>
    </row>
    <row r="49" spans="1:20"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2"/>
        <v>22.43470608163174</v>
      </c>
      <c r="O49" s="26"/>
      <c r="P49" s="28">
        <f>rawdata08!L47</f>
        <v>556314</v>
      </c>
      <c r="Q49" s="28">
        <f>rawdata08!M47</f>
        <v>195806</v>
      </c>
      <c r="R49" s="28">
        <f>rawdata08!N47</f>
        <v>83868</v>
      </c>
      <c r="S49" s="28">
        <f>rawdata08!O47</f>
        <v>138320</v>
      </c>
      <c r="T49" s="28">
        <f>rawdata08!P47</f>
        <v>138320</v>
      </c>
    </row>
    <row r="50" spans="1:20"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2"/>
        <v>8.421870547009052</v>
      </c>
      <c r="O50" s="26"/>
      <c r="P50" s="28">
        <f>rawdata08!L48</f>
        <v>87595</v>
      </c>
      <c r="Q50" s="28">
        <f>rawdata08!M48</f>
        <v>21912</v>
      </c>
      <c r="R50" s="28">
        <f>rawdata08!N48</f>
        <v>22837</v>
      </c>
      <c r="S50" s="28">
        <f>rawdata08!O48</f>
        <v>21035</v>
      </c>
      <c r="T50" s="28">
        <f>rawdata08!P48</f>
        <v>21811</v>
      </c>
    </row>
    <row r="51" spans="1:20"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2"/>
        <v>-13.305146583283209</v>
      </c>
      <c r="O51" s="26"/>
      <c r="P51" s="28">
        <f>rawdata08!L49</f>
        <v>1230857</v>
      </c>
      <c r="Q51" s="28">
        <f>rawdata08!M49</f>
        <v>379553</v>
      </c>
      <c r="R51" s="28">
        <f>rawdata08!N49</f>
        <v>246772</v>
      </c>
      <c r="S51" s="28">
        <f>rawdata08!O49</f>
        <v>309425</v>
      </c>
      <c r="T51" s="28">
        <f>rawdata08!P49</f>
        <v>295107</v>
      </c>
    </row>
    <row r="52" spans="1:20"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2"/>
        <v>10.57043692675447</v>
      </c>
      <c r="O52" s="26"/>
      <c r="P52" s="28">
        <f>rawdata08!L50</f>
        <v>1029576</v>
      </c>
      <c r="Q52" s="28">
        <f>rawdata08!M50</f>
        <v>272700</v>
      </c>
      <c r="R52" s="28">
        <f>rawdata08!N50</f>
        <v>254702</v>
      </c>
      <c r="S52" s="28">
        <f>rawdata08!O50</f>
        <v>253104</v>
      </c>
      <c r="T52" s="28">
        <f>rawdata08!P50</f>
        <v>249070</v>
      </c>
    </row>
    <row r="53" spans="1:20"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2"/>
        <v>2.5235541332078215</v>
      </c>
      <c r="O53" s="26"/>
      <c r="P53" s="28">
        <f>rawdata08!L51</f>
        <v>281735</v>
      </c>
      <c r="Q53" s="28">
        <f>rawdata08!M51</f>
        <v>71832</v>
      </c>
      <c r="R53" s="28">
        <f>rawdata08!N51</f>
        <v>70608</v>
      </c>
      <c r="S53" s="28">
        <f>rawdata08!O51</f>
        <v>72573</v>
      </c>
      <c r="T53" s="28">
        <f>rawdata08!P51</f>
        <v>66722</v>
      </c>
    </row>
    <row r="54" spans="1:20"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2"/>
        <v>14.495881774463337</v>
      </c>
      <c r="O54" s="26"/>
      <c r="P54" s="28">
        <f>rawdata08!L52</f>
        <v>867929</v>
      </c>
      <c r="Q54" s="28">
        <f>rawdata08!M52</f>
        <v>218227</v>
      </c>
      <c r="R54" s="28">
        <f>rawdata08!N52</f>
        <v>215951</v>
      </c>
      <c r="S54" s="28">
        <f>rawdata08!O52</f>
        <v>219807</v>
      </c>
      <c r="T54" s="28">
        <f>rawdata08!P52</f>
        <v>213944</v>
      </c>
    </row>
    <row r="55" spans="1:20" ht="15.75" thickBot="1">
      <c r="A55" s="11" t="s">
        <v>52</v>
      </c>
      <c r="B55" s="28">
        <f>rawdata08!B53</f>
        <v>12826.074821783675</v>
      </c>
      <c r="C55" s="28">
        <f>rawdata08!C53</f>
        <v>12933.659798577104</v>
      </c>
      <c r="D55" s="28">
        <f>rawdata08!D53</f>
        <v>12498.607137479295</v>
      </c>
      <c r="E55" s="28">
        <f>rawdata08!E53</f>
        <v>12079.20792079208</v>
      </c>
      <c r="F55" s="28">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2"/>
        <v>11.163252068302878</v>
      </c>
      <c r="O55" s="30"/>
      <c r="P55" s="29">
        <f>rawdata08!L53</f>
        <v>85991</v>
      </c>
      <c r="Q55" s="29">
        <f>rawdata08!M53</f>
        <v>21646</v>
      </c>
      <c r="R55" s="29">
        <f>rawdata08!N53</f>
        <v>26564</v>
      </c>
      <c r="S55" s="29">
        <f>rawdata08!O53</f>
        <v>17271</v>
      </c>
      <c r="T55" s="29">
        <f>rawdata08!P53</f>
        <v>20510</v>
      </c>
    </row>
    <row r="56" spans="1:21" ht="30" customHeight="1" thickTop="1">
      <c r="A56" s="87" t="s">
        <v>63</v>
      </c>
      <c r="B56" s="88"/>
      <c r="C56" s="88"/>
      <c r="D56" s="88"/>
      <c r="E56" s="88"/>
      <c r="F56" s="88"/>
      <c r="G56" s="39">
        <f>+data08!V4</f>
        <v>36</v>
      </c>
      <c r="H56" s="13"/>
      <c r="I56" s="13"/>
      <c r="J56" s="13"/>
      <c r="K56" s="13"/>
      <c r="L56" s="13"/>
      <c r="M56" s="13"/>
      <c r="N56" s="39">
        <f>+data08!W4</f>
        <v>45</v>
      </c>
      <c r="O56" s="13"/>
      <c r="P56" s="13"/>
      <c r="Q56" s="13"/>
      <c r="R56" s="25"/>
      <c r="S56" s="25"/>
      <c r="T56" s="25"/>
      <c r="U56" s="25"/>
    </row>
    <row r="57" spans="1:17" ht="15">
      <c r="A57" s="43" t="s">
        <v>73</v>
      </c>
      <c r="B57" s="12"/>
      <c r="C57" s="12"/>
      <c r="D57" s="12"/>
      <c r="E57" s="12"/>
      <c r="F57" s="12"/>
      <c r="G57" s="36">
        <f>+data08!G57</f>
        <v>4.210476647481874</v>
      </c>
      <c r="H57" s="14"/>
      <c r="I57" s="14"/>
      <c r="J57" s="14"/>
      <c r="K57" s="14"/>
      <c r="L57" s="14"/>
      <c r="M57" s="14"/>
      <c r="N57" s="36">
        <f>+data08!N57</f>
        <v>12.156558230805311</v>
      </c>
      <c r="O57" s="14"/>
      <c r="P57" s="14"/>
      <c r="Q57" s="14"/>
    </row>
    <row r="58" spans="1:17" ht="15">
      <c r="A58" s="43" t="s">
        <v>74</v>
      </c>
      <c r="B58" s="12"/>
      <c r="C58" s="12"/>
      <c r="D58" s="12"/>
      <c r="E58" s="12"/>
      <c r="F58" s="12"/>
      <c r="G58" s="36">
        <f>+data08!G58</f>
        <v>4.940610968390029</v>
      </c>
      <c r="H58" s="14"/>
      <c r="I58" s="14"/>
      <c r="J58" s="14"/>
      <c r="K58" s="14"/>
      <c r="L58" s="14"/>
      <c r="M58" s="14"/>
      <c r="N58" s="36">
        <f>+data08!N58</f>
        <v>13.995849746404012</v>
      </c>
      <c r="O58" s="14"/>
      <c r="P58" s="14"/>
      <c r="Q58" s="14"/>
    </row>
    <row r="59" spans="1:20" ht="15.75" thickBot="1">
      <c r="A59" s="44" t="s">
        <v>75</v>
      </c>
      <c r="B59" s="19"/>
      <c r="C59" s="19"/>
      <c r="D59" s="19"/>
      <c r="E59" s="19"/>
      <c r="F59" s="19"/>
      <c r="G59" s="41">
        <f>+data08!G59</f>
        <v>2.2756886307486224</v>
      </c>
      <c r="H59" s="20"/>
      <c r="I59" s="20"/>
      <c r="J59" s="20"/>
      <c r="K59" s="20"/>
      <c r="L59" s="20"/>
      <c r="M59" s="20"/>
      <c r="N59" s="41">
        <f>+data08!N59</f>
        <v>12.109069569446872</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5" t="s">
        <v>237</v>
      </c>
      <c r="B62" s="85"/>
      <c r="C62" s="85"/>
      <c r="D62" s="85"/>
      <c r="E62" s="85"/>
      <c r="F62" s="85"/>
      <c r="G62" s="85"/>
      <c r="H62" s="85"/>
      <c r="I62" s="85"/>
      <c r="J62" s="85"/>
      <c r="K62" s="85"/>
      <c r="L62" s="85"/>
      <c r="M62" s="85"/>
      <c r="N62" s="85"/>
      <c r="O62" s="85"/>
      <c r="P62" s="85"/>
      <c r="Q62" s="85"/>
    </row>
    <row r="63" spans="1:17" ht="30" customHeight="1">
      <c r="A63" s="75" t="s">
        <v>238</v>
      </c>
      <c r="B63" s="76"/>
      <c r="C63" s="76"/>
      <c r="D63" s="76"/>
      <c r="E63" s="76"/>
      <c r="F63" s="76"/>
      <c r="G63" s="76"/>
      <c r="H63" s="76"/>
      <c r="I63" s="76"/>
      <c r="J63" s="76"/>
      <c r="K63" s="76"/>
      <c r="L63" s="76"/>
      <c r="M63" s="76"/>
      <c r="N63" s="76"/>
      <c r="O63" s="76"/>
      <c r="P63" s="76"/>
      <c r="Q63" s="76"/>
    </row>
    <row r="64" spans="1:17" ht="17.25">
      <c r="A64" s="24" t="s">
        <v>66</v>
      </c>
      <c r="B64" s="12"/>
      <c r="C64" s="12"/>
      <c r="D64" s="12"/>
      <c r="E64" s="12"/>
      <c r="F64" s="12"/>
      <c r="G64" s="15"/>
      <c r="H64" s="15"/>
      <c r="I64" s="15"/>
      <c r="J64" s="15"/>
      <c r="K64" s="15"/>
      <c r="L64" s="15"/>
      <c r="M64" s="15"/>
      <c r="N64" s="15"/>
      <c r="O64" s="15"/>
      <c r="P64" s="15"/>
      <c r="Q64" s="15"/>
    </row>
    <row r="65" spans="1:17" ht="86.25" customHeight="1">
      <c r="A65" s="79" t="s">
        <v>76</v>
      </c>
      <c r="B65" s="79"/>
      <c r="C65" s="79"/>
      <c r="D65" s="79"/>
      <c r="E65" s="79"/>
      <c r="F65" s="79"/>
      <c r="G65" s="79"/>
      <c r="H65" s="79"/>
      <c r="I65" s="79"/>
      <c r="J65" s="79"/>
      <c r="K65" s="79"/>
      <c r="L65" s="79"/>
      <c r="M65" s="79"/>
      <c r="N65" s="79"/>
      <c r="O65" s="79"/>
      <c r="P65" s="79"/>
      <c r="Q65" s="79"/>
    </row>
    <row r="66" spans="1:17" ht="30" customHeight="1">
      <c r="A66" s="80" t="s">
        <v>3</v>
      </c>
      <c r="B66" s="81"/>
      <c r="C66" s="81"/>
      <c r="D66" s="81"/>
      <c r="E66" s="81"/>
      <c r="F66" s="81"/>
      <c r="G66" s="81"/>
      <c r="H66" s="81"/>
      <c r="I66" s="81"/>
      <c r="J66" s="81"/>
      <c r="K66" s="81"/>
      <c r="L66" s="81"/>
      <c r="M66" s="81"/>
      <c r="N66" s="81"/>
      <c r="O66" s="81"/>
      <c r="P66" s="81"/>
      <c r="Q66" s="81"/>
    </row>
  </sheetData>
  <sheetProtection/>
  <mergeCells count="10">
    <mergeCell ref="A63:Q63"/>
    <mergeCell ref="A2:A3"/>
    <mergeCell ref="A65:Q65"/>
    <mergeCell ref="A66:Q66"/>
    <mergeCell ref="P2:T2"/>
    <mergeCell ref="A1:Q1"/>
    <mergeCell ref="A62:Q62"/>
    <mergeCell ref="B2:G2"/>
    <mergeCell ref="I2:N2"/>
    <mergeCell ref="A56:F56"/>
  </mergeCells>
  <printOptions/>
  <pageMargins left="0.5" right="0.5" top="0.5" bottom="0.5" header="0.22" footer="0.22"/>
  <pageSetup fitToHeight="2" fitToWidth="1" horizontalDpi="600" verticalDpi="600" orientation="landscape" scale="59" r:id="rId1"/>
</worksheet>
</file>

<file path=xl/worksheets/sheet10.xml><?xml version="1.0" encoding="utf-8"?>
<worksheet xmlns="http://schemas.openxmlformats.org/spreadsheetml/2006/main" xmlns:r="http://schemas.openxmlformats.org/officeDocument/2006/relationships">
  <dimension ref="A1:AE67"/>
  <sheetViews>
    <sheetView zoomScalePageLayoutView="0" workbookViewId="0" topLeftCell="A1">
      <selection activeCell="K20" sqref="K20"/>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0" t="s">
        <v>104</v>
      </c>
      <c r="B1" s="90"/>
      <c r="C1" s="90"/>
      <c r="D1" s="90"/>
      <c r="E1" s="90"/>
      <c r="F1" s="90"/>
      <c r="G1" s="90"/>
      <c r="H1" s="90"/>
      <c r="I1" s="90"/>
      <c r="J1" s="90"/>
      <c r="K1" s="90"/>
      <c r="L1" s="90"/>
      <c r="M1" s="90"/>
      <c r="N1" s="90"/>
      <c r="O1" s="90"/>
      <c r="P1" s="90"/>
      <c r="Q1" s="90"/>
    </row>
    <row r="2" spans="1:17" ht="45" customHeight="1" thickBot="1">
      <c r="A2" s="77" t="s">
        <v>64</v>
      </c>
      <c r="B2" s="82" t="s">
        <v>98</v>
      </c>
      <c r="C2" s="86"/>
      <c r="D2" s="86"/>
      <c r="E2" s="86"/>
      <c r="F2" s="86"/>
      <c r="G2" s="86"/>
      <c r="H2" s="22"/>
      <c r="I2" s="82" t="s">
        <v>99</v>
      </c>
      <c r="J2" s="86"/>
      <c r="K2" s="86"/>
      <c r="L2" s="86"/>
      <c r="M2" s="86"/>
      <c r="N2" s="86"/>
      <c r="O2" s="22"/>
      <c r="P2" s="82" t="s">
        <v>68</v>
      </c>
      <c r="Q2" s="86"/>
    </row>
    <row r="3" spans="1:20" ht="90" customHeight="1" thickBot="1">
      <c r="A3" s="78"/>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c r="V4" s="1">
        <f>SUM(V5:V55)</f>
        <v>25</v>
      </c>
      <c r="W4" s="1">
        <f>SUM(W5:W55)</f>
        <v>40</v>
      </c>
    </row>
    <row r="5" spans="1:23"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c r="V5" s="1">
        <f>IF(G5&lt;0,0,1)</f>
        <v>0</v>
      </c>
      <c r="W5" s="1">
        <f>IF(N5&lt;0,0,1)</f>
        <v>1</v>
      </c>
    </row>
    <row r="6" spans="1:23"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c r="V6" s="1">
        <f aca="true" t="shared" si="2" ref="V6:V55">IF(G6&lt;0,0,1)</f>
        <v>1</v>
      </c>
      <c r="W6" s="1">
        <f aca="true" t="shared" si="3" ref="W6:W55">IF(N6&lt;0,0,1)</f>
        <v>1</v>
      </c>
    </row>
    <row r="7" spans="1:23"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c r="V7" s="1">
        <f t="shared" si="2"/>
        <v>0</v>
      </c>
      <c r="W7" s="1">
        <f t="shared" si="3"/>
        <v>1</v>
      </c>
    </row>
    <row r="8" spans="1:23"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c r="V8" s="1">
        <f t="shared" si="2"/>
        <v>0</v>
      </c>
      <c r="W8" s="1">
        <f t="shared" si="3"/>
        <v>1</v>
      </c>
    </row>
    <row r="9" spans="1:23"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c r="V9" s="1">
        <f t="shared" si="2"/>
        <v>0</v>
      </c>
      <c r="W9" s="1">
        <f t="shared" si="3"/>
        <v>1</v>
      </c>
    </row>
    <row r="10" spans="1:23"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c r="V10" s="1">
        <f t="shared" si="2"/>
        <v>0</v>
      </c>
      <c r="W10" s="1">
        <f t="shared" si="3"/>
        <v>0</v>
      </c>
    </row>
    <row r="11" spans="1:23"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c r="V11" s="1">
        <f t="shared" si="2"/>
        <v>1</v>
      </c>
      <c r="W11" s="1">
        <f t="shared" si="3"/>
        <v>1</v>
      </c>
    </row>
    <row r="12" spans="1:23"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c r="V12" s="1">
        <f t="shared" si="2"/>
        <v>0</v>
      </c>
      <c r="W12" s="1">
        <f t="shared" si="3"/>
        <v>0</v>
      </c>
    </row>
    <row r="13" spans="1:20" ht="17.25">
      <c r="A13" s="32" t="s">
        <v>70</v>
      </c>
      <c r="B13" s="28">
        <f>rawdata00!B11</f>
        <v>8278.171900172409</v>
      </c>
      <c r="C13" s="27"/>
      <c r="D13" s="27"/>
      <c r="E13" s="27"/>
      <c r="F13" s="27"/>
      <c r="G13" s="27"/>
      <c r="H13" s="10"/>
      <c r="I13" s="28">
        <f>rawdata00!G11</f>
        <v>10874.367598428535</v>
      </c>
      <c r="J13" s="27"/>
      <c r="K13" s="27"/>
      <c r="L13" s="27"/>
      <c r="M13" s="27"/>
      <c r="N13" s="27"/>
      <c r="O13" s="27"/>
      <c r="P13" s="28"/>
      <c r="Q13" s="28"/>
      <c r="R13" s="28"/>
      <c r="S13" s="28"/>
      <c r="T13" s="28"/>
    </row>
    <row r="14" spans="1:23"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c r="V14" s="1">
        <f t="shared" si="2"/>
        <v>1</v>
      </c>
      <c r="W14" s="1">
        <f t="shared" si="3"/>
        <v>1</v>
      </c>
    </row>
    <row r="15" spans="1:23"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c r="V15" s="1">
        <f t="shared" si="2"/>
        <v>0</v>
      </c>
      <c r="W15" s="1">
        <f t="shared" si="3"/>
        <v>1</v>
      </c>
    </row>
    <row r="16" spans="1:20" ht="17.25">
      <c r="A16" s="32" t="s">
        <v>71</v>
      </c>
      <c r="B16" s="28">
        <f>rawdata00!B14</f>
        <v>6017.948993866351</v>
      </c>
      <c r="C16" s="27"/>
      <c r="D16" s="27"/>
      <c r="E16" s="27"/>
      <c r="F16" s="27"/>
      <c r="G16" s="27"/>
      <c r="H16" s="10"/>
      <c r="I16" s="28">
        <f>rawdata00!G14</f>
        <v>6531.459162810717</v>
      </c>
      <c r="J16" s="27"/>
      <c r="K16" s="27"/>
      <c r="L16" s="27"/>
      <c r="M16" s="27"/>
      <c r="N16" s="27"/>
      <c r="O16" s="27"/>
      <c r="P16" s="28"/>
      <c r="Q16" s="28"/>
      <c r="R16" s="28"/>
      <c r="S16" s="28"/>
      <c r="T16" s="28"/>
    </row>
    <row r="17" spans="1:23"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4" ref="N17:N55">(M17-J17)/J17*100</f>
        <v>2.394382107864358</v>
      </c>
      <c r="O17" s="26"/>
      <c r="P17" s="28">
        <f>rawdata00!L15</f>
        <v>244588</v>
      </c>
      <c r="Q17" s="28">
        <f>rawdata00!M15</f>
        <v>85126</v>
      </c>
      <c r="R17" s="28">
        <f>rawdata00!N15</f>
        <v>39977</v>
      </c>
      <c r="S17" s="28">
        <f>rawdata00!O15</f>
        <v>58769</v>
      </c>
      <c r="T17" s="28">
        <f>rawdata00!P15</f>
        <v>60716</v>
      </c>
      <c r="V17" s="1">
        <f t="shared" si="2"/>
        <v>0</v>
      </c>
      <c r="W17" s="1">
        <f t="shared" si="3"/>
        <v>1</v>
      </c>
    </row>
    <row r="18" spans="1:23"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4"/>
        <v>-10.549502227867482</v>
      </c>
      <c r="O18" s="26"/>
      <c r="P18" s="28">
        <f>rawdata00!L16</f>
        <v>2001559</v>
      </c>
      <c r="Q18" s="28">
        <f>rawdata00!M16</f>
        <v>500455</v>
      </c>
      <c r="R18" s="28">
        <f>rawdata00!N16</f>
        <v>501451</v>
      </c>
      <c r="S18" s="28">
        <f>rawdata00!O16</f>
        <v>925506</v>
      </c>
      <c r="T18" s="28">
        <f>rawdata00!P16</f>
        <v>74147</v>
      </c>
      <c r="V18" s="1">
        <f t="shared" si="2"/>
        <v>0</v>
      </c>
      <c r="W18" s="1">
        <f t="shared" si="3"/>
        <v>0</v>
      </c>
    </row>
    <row r="19" spans="1:23"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4"/>
        <v>22.705921026538668</v>
      </c>
      <c r="O19" s="26"/>
      <c r="P19" s="28">
        <f>rawdata00!L17</f>
        <v>987214</v>
      </c>
      <c r="Q19" s="28">
        <f>rawdata00!M17</f>
        <v>248509</v>
      </c>
      <c r="R19" s="28">
        <f>rawdata00!N17</f>
        <v>257642</v>
      </c>
      <c r="S19" s="28">
        <f>rawdata00!O17</f>
        <v>259144</v>
      </c>
      <c r="T19" s="28">
        <f>rawdata00!P17</f>
        <v>221919</v>
      </c>
      <c r="V19" s="1">
        <f t="shared" si="2"/>
        <v>1</v>
      </c>
      <c r="W19" s="1">
        <f t="shared" si="3"/>
        <v>1</v>
      </c>
    </row>
    <row r="20" spans="1:23"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4"/>
        <v>7.188829029946965</v>
      </c>
      <c r="O20" s="26"/>
      <c r="P20" s="28">
        <f>rawdata00!L18</f>
        <v>496251</v>
      </c>
      <c r="Q20" s="28">
        <f>rawdata00!M18</f>
        <v>124629</v>
      </c>
      <c r="R20" s="28">
        <f>rawdata00!N18</f>
        <v>123806</v>
      </c>
      <c r="S20" s="28">
        <f>rawdata00!O18</f>
        <v>152758</v>
      </c>
      <c r="T20" s="28">
        <f>rawdata00!P18</f>
        <v>95058</v>
      </c>
      <c r="V20" s="1">
        <f t="shared" si="2"/>
        <v>1</v>
      </c>
      <c r="W20" s="1">
        <f t="shared" si="3"/>
        <v>1</v>
      </c>
    </row>
    <row r="21" spans="1:23"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4"/>
        <v>8.517900452052517</v>
      </c>
      <c r="O21" s="26"/>
      <c r="P21" s="28">
        <f>rawdata00!L19</f>
        <v>469377</v>
      </c>
      <c r="Q21" s="28">
        <f>rawdata00!M19</f>
        <v>117647</v>
      </c>
      <c r="R21" s="28">
        <f>rawdata00!N19</f>
        <v>117476</v>
      </c>
      <c r="S21" s="28">
        <f>rawdata00!O19</f>
        <v>120551</v>
      </c>
      <c r="T21" s="28">
        <f>rawdata00!P19</f>
        <v>113703</v>
      </c>
      <c r="V21" s="1">
        <f t="shared" si="2"/>
        <v>1</v>
      </c>
      <c r="W21" s="1">
        <f t="shared" si="3"/>
        <v>1</v>
      </c>
    </row>
    <row r="22" spans="1:23"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4"/>
        <v>7.95732689871938</v>
      </c>
      <c r="O22" s="26"/>
      <c r="P22" s="28">
        <f>rawdata00!L20</f>
        <v>646467</v>
      </c>
      <c r="Q22" s="28">
        <f>rawdata00!M20</f>
        <v>172156</v>
      </c>
      <c r="R22" s="28">
        <f>rawdata00!N20</f>
        <v>155091</v>
      </c>
      <c r="S22" s="28">
        <f>rawdata00!O20</f>
        <v>158362</v>
      </c>
      <c r="T22" s="28">
        <f>rawdata00!P20</f>
        <v>160858</v>
      </c>
      <c r="V22" s="1">
        <f t="shared" si="2"/>
        <v>0</v>
      </c>
      <c r="W22" s="1">
        <f t="shared" si="3"/>
        <v>1</v>
      </c>
    </row>
    <row r="23" spans="1:23"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4"/>
        <v>-2.6098673902525658</v>
      </c>
      <c r="O23" s="26"/>
      <c r="P23" s="28">
        <f>rawdata00!L21</f>
        <v>750755</v>
      </c>
      <c r="Q23" s="28">
        <f>rawdata00!M21</f>
        <v>237824</v>
      </c>
      <c r="R23" s="28">
        <f>rawdata00!N21</f>
        <v>138261</v>
      </c>
      <c r="S23" s="28">
        <f>rawdata00!O21</f>
        <v>196048</v>
      </c>
      <c r="T23" s="28">
        <f>rawdata00!P21</f>
        <v>178622</v>
      </c>
      <c r="V23" s="1">
        <f t="shared" si="2"/>
        <v>0</v>
      </c>
      <c r="W23" s="1">
        <f t="shared" si="3"/>
        <v>0</v>
      </c>
    </row>
    <row r="24" spans="1:23"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4"/>
        <v>2.1680353290757957</v>
      </c>
      <c r="O24" s="26"/>
      <c r="P24" s="28">
        <f>rawdata00!L22</f>
        <v>208589</v>
      </c>
      <c r="Q24" s="28">
        <f>rawdata00!M22</f>
        <v>55883</v>
      </c>
      <c r="R24" s="28">
        <f>rawdata00!N22</f>
        <v>48520</v>
      </c>
      <c r="S24" s="28">
        <f>rawdata00!O22</f>
        <v>52681</v>
      </c>
      <c r="T24" s="28">
        <f>rawdata00!P22</f>
        <v>51505</v>
      </c>
      <c r="V24" s="1">
        <f t="shared" si="2"/>
        <v>0</v>
      </c>
      <c r="W24" s="1">
        <f t="shared" si="3"/>
        <v>1</v>
      </c>
    </row>
    <row r="25" spans="1:23"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4"/>
        <v>-8.285506426416012</v>
      </c>
      <c r="O25" s="26"/>
      <c r="P25" s="28">
        <f>rawdata00!L23</f>
        <v>846582</v>
      </c>
      <c r="Q25" s="28">
        <f>rawdata00!M23</f>
        <v>237724</v>
      </c>
      <c r="R25" s="28">
        <f>rawdata00!N23</f>
        <v>236246</v>
      </c>
      <c r="S25" s="28">
        <f>rawdata00!O23</f>
        <v>175868</v>
      </c>
      <c r="T25" s="28">
        <f>rawdata00!P23</f>
        <v>196744</v>
      </c>
      <c r="V25" s="1">
        <f t="shared" si="2"/>
        <v>0</v>
      </c>
      <c r="W25" s="1">
        <f t="shared" si="3"/>
        <v>0</v>
      </c>
    </row>
    <row r="26" spans="1:23"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4"/>
        <v>26.43622918049638</v>
      </c>
      <c r="O26" s="26"/>
      <c r="P26" s="28">
        <f>rawdata00!L24</f>
        <v>932129</v>
      </c>
      <c r="Q26" s="28">
        <f>rawdata00!M24</f>
        <v>234690</v>
      </c>
      <c r="R26" s="28">
        <f>rawdata00!N24</f>
        <v>233761</v>
      </c>
      <c r="S26" s="28">
        <f>rawdata00!O24</f>
        <v>235532</v>
      </c>
      <c r="T26" s="28">
        <f>rawdata00!P24</f>
        <v>228146</v>
      </c>
      <c r="V26" s="1">
        <f t="shared" si="2"/>
        <v>1</v>
      </c>
      <c r="W26" s="1">
        <f t="shared" si="3"/>
        <v>1</v>
      </c>
    </row>
    <row r="27" spans="1:23"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4"/>
        <v>12.290235900807508</v>
      </c>
      <c r="O27" s="26"/>
      <c r="P27" s="28">
        <f>rawdata00!L25</f>
        <v>1652770</v>
      </c>
      <c r="Q27" s="28">
        <f>rawdata00!M25</f>
        <v>421030</v>
      </c>
      <c r="R27" s="28">
        <f>rawdata00!N25</f>
        <v>406488</v>
      </c>
      <c r="S27" s="28">
        <f>rawdata00!O25</f>
        <v>412859</v>
      </c>
      <c r="T27" s="28">
        <f>rawdata00!P25</f>
        <v>412393</v>
      </c>
      <c r="V27" s="1">
        <f t="shared" si="2"/>
        <v>1</v>
      </c>
      <c r="W27" s="1">
        <f t="shared" si="3"/>
        <v>1</v>
      </c>
    </row>
    <row r="28" spans="1:23"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4"/>
        <v>27.865379026305792</v>
      </c>
      <c r="O28" s="26"/>
      <c r="P28" s="28">
        <f>rawdata00!L26</f>
        <v>839089</v>
      </c>
      <c r="Q28" s="28">
        <f>rawdata00!M26</f>
        <v>215848</v>
      </c>
      <c r="R28" s="28">
        <f>rawdata00!N26</f>
        <v>205484</v>
      </c>
      <c r="S28" s="28">
        <f>rawdata00!O26</f>
        <v>212252</v>
      </c>
      <c r="T28" s="28">
        <f>rawdata00!P26</f>
        <v>205505</v>
      </c>
      <c r="V28" s="1">
        <f t="shared" si="2"/>
        <v>1</v>
      </c>
      <c r="W28" s="1">
        <f t="shared" si="3"/>
        <v>1</v>
      </c>
    </row>
    <row r="29" spans="1:23"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4"/>
        <v>14.21334758543072</v>
      </c>
      <c r="O29" s="26"/>
      <c r="P29" s="28">
        <f>rawdata00!L27</f>
        <v>498228</v>
      </c>
      <c r="Q29" s="28">
        <f>rawdata00!M27</f>
        <v>124656</v>
      </c>
      <c r="R29" s="28">
        <f>rawdata00!N27</f>
        <v>125177</v>
      </c>
      <c r="S29" s="28">
        <f>rawdata00!O27</f>
        <v>126197</v>
      </c>
      <c r="T29" s="28">
        <f>rawdata00!P27</f>
        <v>122198</v>
      </c>
      <c r="V29" s="1">
        <f t="shared" si="2"/>
        <v>1</v>
      </c>
      <c r="W29" s="1">
        <f t="shared" si="3"/>
        <v>1</v>
      </c>
    </row>
    <row r="30" spans="1:23"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4"/>
        <v>6.207823065039005</v>
      </c>
      <c r="O30" s="26"/>
      <c r="P30" s="28">
        <f>rawdata00!L28</f>
        <v>906066</v>
      </c>
      <c r="Q30" s="28">
        <f>rawdata00!M28</f>
        <v>229201</v>
      </c>
      <c r="R30" s="28">
        <f>rawdata00!N28</f>
        <v>228193</v>
      </c>
      <c r="S30" s="28">
        <f>rawdata00!O28</f>
        <v>222166</v>
      </c>
      <c r="T30" s="28">
        <f>rawdata00!P28</f>
        <v>226506</v>
      </c>
      <c r="V30" s="1">
        <f t="shared" si="2"/>
        <v>0</v>
      </c>
      <c r="W30" s="1">
        <f t="shared" si="3"/>
        <v>1</v>
      </c>
    </row>
    <row r="31" spans="1:23"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4"/>
        <v>12.592900130956192</v>
      </c>
      <c r="O31" s="26"/>
      <c r="P31" s="28">
        <f>rawdata00!L29</f>
        <v>156893</v>
      </c>
      <c r="Q31" s="28">
        <f>rawdata00!M29</f>
        <v>39585</v>
      </c>
      <c r="R31" s="28">
        <f>rawdata00!N29</f>
        <v>49146</v>
      </c>
      <c r="S31" s="28">
        <f>rawdata00!O29</f>
        <v>32595</v>
      </c>
      <c r="T31" s="28">
        <f>rawdata00!P29</f>
        <v>35567</v>
      </c>
      <c r="V31" s="1">
        <f t="shared" si="2"/>
        <v>1</v>
      </c>
      <c r="W31" s="1">
        <f t="shared" si="3"/>
        <v>1</v>
      </c>
    </row>
    <row r="32" spans="1:23"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4"/>
        <v>9.5334454772317</v>
      </c>
      <c r="O32" s="26"/>
      <c r="P32" s="28">
        <f>rawdata00!L30</f>
        <v>280619</v>
      </c>
      <c r="Q32" s="28">
        <f>rawdata00!M30</f>
        <v>72028</v>
      </c>
      <c r="R32" s="28">
        <f>rawdata00!N30</f>
        <v>70281</v>
      </c>
      <c r="S32" s="28">
        <f>rawdata00!O30</f>
        <v>109269</v>
      </c>
      <c r="T32" s="28">
        <f>rawdata00!P30</f>
        <v>29041</v>
      </c>
      <c r="V32" s="1">
        <f t="shared" si="2"/>
        <v>1</v>
      </c>
      <c r="W32" s="1">
        <f t="shared" si="3"/>
        <v>1</v>
      </c>
    </row>
    <row r="33" spans="1:23"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4"/>
        <v>13.460100994763346</v>
      </c>
      <c r="O33" s="26"/>
      <c r="P33" s="28">
        <f>rawdata00!L31</f>
        <v>325610</v>
      </c>
      <c r="Q33" s="28">
        <f>rawdata00!M31</f>
        <v>81526</v>
      </c>
      <c r="R33" s="28">
        <f>rawdata00!N31</f>
        <v>225891</v>
      </c>
      <c r="S33" s="28">
        <f>rawdata00!O31</f>
        <v>18193</v>
      </c>
      <c r="T33" s="28">
        <f>rawdata00!P31</f>
        <v>18193</v>
      </c>
      <c r="V33" s="1">
        <f t="shared" si="2"/>
        <v>1</v>
      </c>
      <c r="W33" s="1">
        <f t="shared" si="3"/>
        <v>1</v>
      </c>
    </row>
    <row r="34" spans="1:23"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4"/>
        <v>-3.027974500043387</v>
      </c>
      <c r="O34" s="26"/>
      <c r="P34" s="28">
        <f>rawdata00!L32</f>
        <v>201533</v>
      </c>
      <c r="Q34" s="28">
        <f>rawdata00!M32</f>
        <v>53730</v>
      </c>
      <c r="R34" s="28">
        <f>rawdata00!N32</f>
        <v>47343</v>
      </c>
      <c r="S34" s="28">
        <f>rawdata00!O32</f>
        <v>50478</v>
      </c>
      <c r="T34" s="28">
        <f>rawdata00!P32</f>
        <v>49982</v>
      </c>
      <c r="V34" s="1">
        <f t="shared" si="2"/>
        <v>0</v>
      </c>
      <c r="W34" s="1">
        <f t="shared" si="3"/>
        <v>0</v>
      </c>
    </row>
    <row r="35" spans="1:23"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4"/>
        <v>19.34386460027311</v>
      </c>
      <c r="O35" s="26"/>
      <c r="P35" s="28">
        <f>rawdata00!L33</f>
        <v>1250234</v>
      </c>
      <c r="Q35" s="28">
        <f>rawdata00!M33</f>
        <v>316338</v>
      </c>
      <c r="R35" s="28">
        <f>rawdata00!N33</f>
        <v>315037</v>
      </c>
      <c r="S35" s="28">
        <f>rawdata00!O33</f>
        <v>306641</v>
      </c>
      <c r="T35" s="28">
        <f>rawdata00!P33</f>
        <v>312218</v>
      </c>
      <c r="V35" s="1">
        <f t="shared" si="2"/>
        <v>1</v>
      </c>
      <c r="W35" s="1">
        <f t="shared" si="3"/>
        <v>1</v>
      </c>
    </row>
    <row r="36" spans="1:23"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4"/>
        <v>18.497001093891917</v>
      </c>
      <c r="O36" s="26"/>
      <c r="P36" s="28">
        <f>rawdata00!L34</f>
        <v>324489</v>
      </c>
      <c r="Q36" s="28">
        <f>rawdata00!M34</f>
        <v>121437</v>
      </c>
      <c r="R36" s="28">
        <f>rawdata00!N34</f>
        <v>44242</v>
      </c>
      <c r="S36" s="28">
        <f>rawdata00!O34</f>
        <v>79153</v>
      </c>
      <c r="T36" s="28">
        <f>rawdata00!P34</f>
        <v>79657</v>
      </c>
      <c r="V36" s="1">
        <f t="shared" si="2"/>
        <v>1</v>
      </c>
      <c r="W36" s="1">
        <f t="shared" si="3"/>
        <v>1</v>
      </c>
    </row>
    <row r="37" spans="1:23"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4"/>
        <v>-2.51375130846868</v>
      </c>
      <c r="O37" s="26"/>
      <c r="P37" s="28">
        <f>rawdata00!L35</f>
        <v>2859544</v>
      </c>
      <c r="Q37" s="28">
        <f>rawdata00!M35</f>
        <v>721984</v>
      </c>
      <c r="R37" s="28">
        <f>rawdata00!N35</f>
        <v>708968</v>
      </c>
      <c r="S37" s="28">
        <f>rawdata00!O35</f>
        <v>1249850</v>
      </c>
      <c r="T37" s="28">
        <f>rawdata00!P35</f>
        <v>178742</v>
      </c>
      <c r="V37" s="1">
        <f t="shared" si="2"/>
        <v>0</v>
      </c>
      <c r="W37" s="1">
        <f t="shared" si="3"/>
        <v>0</v>
      </c>
    </row>
    <row r="38" spans="1:23"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4"/>
        <v>1.28148599871334</v>
      </c>
      <c r="O38" s="26"/>
      <c r="P38" s="28">
        <f>rawdata00!L36</f>
        <v>1261586</v>
      </c>
      <c r="Q38" s="28">
        <f>rawdata00!M36</f>
        <v>357174</v>
      </c>
      <c r="R38" s="28">
        <f>rawdata00!N36</f>
        <v>278802</v>
      </c>
      <c r="S38" s="28">
        <f>rawdata00!O36</f>
        <v>311574</v>
      </c>
      <c r="T38" s="28">
        <f>rawdata00!P36</f>
        <v>314036</v>
      </c>
      <c r="V38" s="1">
        <f t="shared" si="2"/>
        <v>0</v>
      </c>
      <c r="W38" s="1">
        <f t="shared" si="3"/>
        <v>1</v>
      </c>
    </row>
    <row r="39" spans="1:23"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4"/>
        <v>21.390451133647833</v>
      </c>
      <c r="O39" s="26"/>
      <c r="P39" s="28">
        <f>rawdata00!L37</f>
        <v>110822</v>
      </c>
      <c r="Q39" s="28">
        <f>rawdata00!M37</f>
        <v>27972</v>
      </c>
      <c r="R39" s="28">
        <f>rawdata00!N37</f>
        <v>27585</v>
      </c>
      <c r="S39" s="28">
        <f>rawdata00!O37</f>
        <v>27911</v>
      </c>
      <c r="T39" s="28">
        <f>rawdata00!P37</f>
        <v>27354</v>
      </c>
      <c r="V39" s="1">
        <f t="shared" si="2"/>
        <v>1</v>
      </c>
      <c r="W39" s="1">
        <f t="shared" si="3"/>
        <v>1</v>
      </c>
    </row>
    <row r="40" spans="1:23"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4"/>
        <v>10.392259068316049</v>
      </c>
      <c r="O40" s="26"/>
      <c r="P40" s="28">
        <f>rawdata00!L38</f>
        <v>1822566</v>
      </c>
      <c r="Q40" s="28">
        <f>rawdata00!M38</f>
        <v>457578</v>
      </c>
      <c r="R40" s="28">
        <f>rawdata00!N38</f>
        <v>455333</v>
      </c>
      <c r="S40" s="28">
        <f>rawdata00!O38</f>
        <v>457907</v>
      </c>
      <c r="T40" s="28">
        <f>rawdata00!P38</f>
        <v>451748</v>
      </c>
      <c r="V40" s="1">
        <f t="shared" si="2"/>
        <v>1</v>
      </c>
      <c r="W40" s="1">
        <f t="shared" si="3"/>
        <v>1</v>
      </c>
    </row>
    <row r="41" spans="1:23"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4"/>
        <v>17.395242189502024</v>
      </c>
      <c r="O41" s="26"/>
      <c r="P41" s="28">
        <f>rawdata00!L39</f>
        <v>627032</v>
      </c>
      <c r="Q41" s="28">
        <f>rawdata00!M39</f>
        <v>157102</v>
      </c>
      <c r="R41" s="28">
        <f>rawdata00!N39</f>
        <v>158320</v>
      </c>
      <c r="S41" s="28">
        <f>rawdata00!O39</f>
        <v>155478</v>
      </c>
      <c r="T41" s="28">
        <f>rawdata00!P39</f>
        <v>156132</v>
      </c>
      <c r="V41" s="1">
        <f t="shared" si="2"/>
        <v>1</v>
      </c>
      <c r="W41" s="1">
        <f t="shared" si="3"/>
        <v>1</v>
      </c>
    </row>
    <row r="42" spans="1:23"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4"/>
        <v>8.630444509949548</v>
      </c>
      <c r="O42" s="26"/>
      <c r="P42" s="28">
        <f>rawdata00!L40</f>
        <v>534938</v>
      </c>
      <c r="Q42" s="28">
        <f>rawdata00!M40</f>
        <v>141648</v>
      </c>
      <c r="R42" s="28">
        <f>rawdata00!N40</f>
        <v>169649</v>
      </c>
      <c r="S42" s="28">
        <f>rawdata00!O40</f>
        <v>90096</v>
      </c>
      <c r="T42" s="28">
        <f>rawdata00!P40</f>
        <v>133545</v>
      </c>
      <c r="V42" s="1">
        <f t="shared" si="2"/>
        <v>1</v>
      </c>
      <c r="W42" s="1">
        <f t="shared" si="3"/>
        <v>1</v>
      </c>
    </row>
    <row r="43" spans="1:23"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4"/>
        <v>-10.905581432697048</v>
      </c>
      <c r="O43" s="26"/>
      <c r="P43" s="28">
        <f>rawdata00!L41</f>
        <v>1782444</v>
      </c>
      <c r="Q43" s="28">
        <f>rawdata00!M41</f>
        <v>447014</v>
      </c>
      <c r="R43" s="28">
        <f>rawdata00!N41</f>
        <v>452047</v>
      </c>
      <c r="S43" s="28">
        <f>rawdata00!O41</f>
        <v>442791</v>
      </c>
      <c r="T43" s="28">
        <f>rawdata00!P41</f>
        <v>440592</v>
      </c>
      <c r="V43" s="1">
        <f t="shared" si="2"/>
        <v>0</v>
      </c>
      <c r="W43" s="1">
        <f t="shared" si="3"/>
        <v>0</v>
      </c>
    </row>
    <row r="44" spans="1:23"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4"/>
        <v>12.61200313376166</v>
      </c>
      <c r="O44" s="26"/>
      <c r="P44" s="28">
        <f>rawdata00!L42</f>
        <v>155351</v>
      </c>
      <c r="Q44" s="28">
        <f>rawdata00!M42</f>
        <v>42146</v>
      </c>
      <c r="R44" s="28">
        <f>rawdata00!N42</f>
        <v>36669</v>
      </c>
      <c r="S44" s="28">
        <f>rawdata00!O42</f>
        <v>40081</v>
      </c>
      <c r="T44" s="28">
        <f>rawdata00!P42</f>
        <v>36455</v>
      </c>
      <c r="V44" s="1">
        <f t="shared" si="2"/>
        <v>1</v>
      </c>
      <c r="W44" s="1">
        <f t="shared" si="3"/>
        <v>1</v>
      </c>
    </row>
    <row r="45" spans="1:23"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4"/>
        <v>14.7913059692179</v>
      </c>
      <c r="O45" s="26"/>
      <c r="P45" s="28">
        <f>rawdata00!L43</f>
        <v>666780</v>
      </c>
      <c r="Q45" s="28">
        <f>rawdata00!M43</f>
        <v>206833</v>
      </c>
      <c r="R45" s="28">
        <f>rawdata00!N43</f>
        <v>136406</v>
      </c>
      <c r="S45" s="28">
        <f>rawdata00!O43</f>
        <v>160851</v>
      </c>
      <c r="T45" s="28">
        <f>rawdata00!P43</f>
        <v>162690</v>
      </c>
      <c r="V45" s="1">
        <f t="shared" si="2"/>
        <v>1</v>
      </c>
      <c r="W45" s="1">
        <f t="shared" si="3"/>
        <v>1</v>
      </c>
    </row>
    <row r="46" spans="1:23"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4"/>
        <v>24.44325086820513</v>
      </c>
      <c r="O46" s="26"/>
      <c r="P46" s="28">
        <f>rawdata00!L44</f>
        <v>130267</v>
      </c>
      <c r="Q46" s="28">
        <f>rawdata00!M44</f>
        <v>33534</v>
      </c>
      <c r="R46" s="28">
        <f>rawdata00!N44</f>
        <v>32799</v>
      </c>
      <c r="S46" s="28">
        <f>rawdata00!O44</f>
        <v>36160</v>
      </c>
      <c r="T46" s="28">
        <f>rawdata00!P44</f>
        <v>27774</v>
      </c>
      <c r="V46" s="1">
        <f t="shared" si="2"/>
        <v>1</v>
      </c>
      <c r="W46" s="1">
        <f t="shared" si="3"/>
        <v>1</v>
      </c>
    </row>
    <row r="47" spans="1:23"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4"/>
        <v>10.50952745027153</v>
      </c>
      <c r="O47" s="26"/>
      <c r="P47" s="28">
        <f>rawdata00!L45</f>
        <v>907222</v>
      </c>
      <c r="Q47" s="28">
        <f>rawdata00!M45</f>
        <v>234500</v>
      </c>
      <c r="R47" s="28">
        <f>rawdata00!N45</f>
        <v>222129</v>
      </c>
      <c r="S47" s="28">
        <f>rawdata00!O45</f>
        <v>229290</v>
      </c>
      <c r="T47" s="28">
        <f>rawdata00!P45</f>
        <v>221303</v>
      </c>
      <c r="V47" s="1">
        <f t="shared" si="2"/>
        <v>1</v>
      </c>
      <c r="W47" s="1">
        <f t="shared" si="3"/>
        <v>1</v>
      </c>
    </row>
    <row r="48" spans="1:23"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4"/>
        <v>10.134749012556076</v>
      </c>
      <c r="O48" s="26"/>
      <c r="P48" s="28">
        <f>rawdata00!L46</f>
        <v>3963496</v>
      </c>
      <c r="Q48" s="28">
        <f>rawdata00!M46</f>
        <v>1018201</v>
      </c>
      <c r="R48" s="28">
        <f>rawdata00!N46</f>
        <v>964114</v>
      </c>
      <c r="S48" s="28">
        <f>rawdata00!O46</f>
        <v>1151942</v>
      </c>
      <c r="T48" s="28">
        <f>rawdata00!P46</f>
        <v>829239</v>
      </c>
      <c r="V48" s="1">
        <f t="shared" si="2"/>
        <v>0</v>
      </c>
      <c r="W48" s="1">
        <f t="shared" si="3"/>
        <v>1</v>
      </c>
    </row>
    <row r="49" spans="1:23"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4"/>
        <v>16.501826530473036</v>
      </c>
      <c r="O49" s="26"/>
      <c r="P49" s="28">
        <f>rawdata00!L47</f>
        <v>477835</v>
      </c>
      <c r="Q49" s="28">
        <f>rawdata00!M47</f>
        <v>144284</v>
      </c>
      <c r="R49" s="28">
        <f>rawdata00!N47</f>
        <v>113016</v>
      </c>
      <c r="S49" s="28">
        <f>rawdata00!O47</f>
        <v>102733</v>
      </c>
      <c r="T49" s="28">
        <f>rawdata00!P47</f>
        <v>117802</v>
      </c>
      <c r="V49" s="1">
        <f t="shared" si="2"/>
        <v>1</v>
      </c>
      <c r="W49" s="1">
        <f t="shared" si="3"/>
        <v>1</v>
      </c>
    </row>
    <row r="50" spans="1:23"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4"/>
        <v>2.7298130937242506</v>
      </c>
      <c r="O50" s="26"/>
      <c r="P50" s="28">
        <f>rawdata00!L48</f>
        <v>98732</v>
      </c>
      <c r="Q50" s="28">
        <f>rawdata00!M48</f>
        <v>24856</v>
      </c>
      <c r="R50" s="28">
        <f>rawdata00!N48</f>
        <v>24592</v>
      </c>
      <c r="S50" s="28">
        <f>rawdata00!O48</f>
        <v>24867</v>
      </c>
      <c r="T50" s="28">
        <f>rawdata00!P48</f>
        <v>24417</v>
      </c>
      <c r="V50" s="1">
        <f t="shared" si="2"/>
        <v>0</v>
      </c>
      <c r="W50" s="1">
        <f t="shared" si="3"/>
        <v>1</v>
      </c>
    </row>
    <row r="51" spans="1:23"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4"/>
        <v>-7.603245781520536</v>
      </c>
      <c r="O51" s="26"/>
      <c r="P51" s="28">
        <f>rawdata00!L49</f>
        <v>1124518</v>
      </c>
      <c r="Q51" s="28">
        <f>rawdata00!M49</f>
        <v>294015</v>
      </c>
      <c r="R51" s="28">
        <f>rawdata00!N49</f>
        <v>276285</v>
      </c>
      <c r="S51" s="28">
        <f>rawdata00!O49</f>
        <v>275219</v>
      </c>
      <c r="T51" s="28">
        <f>rawdata00!P49</f>
        <v>278999</v>
      </c>
      <c r="V51" s="1">
        <f t="shared" si="2"/>
        <v>0</v>
      </c>
      <c r="W51" s="1">
        <f t="shared" si="3"/>
        <v>0</v>
      </c>
    </row>
    <row r="52" spans="1:23"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4"/>
        <v>7.967603268946546</v>
      </c>
      <c r="O52" s="26"/>
      <c r="P52" s="28">
        <f>rawdata00!L50</f>
        <v>1003714</v>
      </c>
      <c r="Q52" s="28">
        <f>rawdata00!M50</f>
        <v>256011</v>
      </c>
      <c r="R52" s="28">
        <f>rawdata00!N50</f>
        <v>259674</v>
      </c>
      <c r="S52" s="28">
        <f>rawdata00!O50</f>
        <v>244284</v>
      </c>
      <c r="T52" s="28">
        <f>rawdata00!P50</f>
        <v>243745</v>
      </c>
      <c r="V52" s="1">
        <f t="shared" si="2"/>
        <v>0</v>
      </c>
      <c r="W52" s="1">
        <f t="shared" si="3"/>
        <v>1</v>
      </c>
    </row>
    <row r="53" spans="1:23"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4"/>
        <v>4.986773978929489</v>
      </c>
      <c r="O53" s="26"/>
      <c r="P53" s="28">
        <f>rawdata00!L51</f>
        <v>290982</v>
      </c>
      <c r="Q53" s="28">
        <f>rawdata00!M51</f>
        <v>74853</v>
      </c>
      <c r="R53" s="28">
        <f>rawdata00!N51</f>
        <v>72654</v>
      </c>
      <c r="S53" s="28">
        <f>rawdata00!O51</f>
        <v>71354</v>
      </c>
      <c r="T53" s="28">
        <f>rawdata00!P51</f>
        <v>72121</v>
      </c>
      <c r="V53" s="1">
        <f t="shared" si="2"/>
        <v>0</v>
      </c>
      <c r="W53" s="1">
        <f t="shared" si="3"/>
        <v>1</v>
      </c>
    </row>
    <row r="54" spans="1:23"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4"/>
        <v>8.073058472675708</v>
      </c>
      <c r="O54" s="26"/>
      <c r="P54" s="28">
        <f>rawdata00!L52</f>
        <v>877165</v>
      </c>
      <c r="Q54" s="28">
        <f>rawdata00!M52</f>
        <v>219915</v>
      </c>
      <c r="R54" s="28">
        <f>rawdata00!N52</f>
        <v>219160</v>
      </c>
      <c r="S54" s="28">
        <f>rawdata00!O52</f>
        <v>220374</v>
      </c>
      <c r="T54" s="28">
        <f>rawdata00!P52</f>
        <v>217716</v>
      </c>
      <c r="V54" s="1">
        <f t="shared" si="2"/>
        <v>1</v>
      </c>
      <c r="W54" s="1">
        <f t="shared" si="3"/>
        <v>1</v>
      </c>
    </row>
    <row r="55" spans="1:31" ht="15.75" thickBot="1">
      <c r="A55" s="11" t="s">
        <v>52</v>
      </c>
      <c r="B55" s="28">
        <f>rawdata00!B53</f>
        <v>6811.314388951166</v>
      </c>
      <c r="C55" s="28">
        <f>rawdata00!C53</f>
        <v>7156.023222060958</v>
      </c>
      <c r="D55" s="28">
        <f>rawdata00!D53</f>
        <v>6300.887231580301</v>
      </c>
      <c r="E55" s="29">
        <f>rawdata00!E53</f>
        <v>6747.372954349698</v>
      </c>
      <c r="F55" s="29">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4"/>
        <v>1.8875090778163437</v>
      </c>
      <c r="O55" s="30"/>
      <c r="P55" s="29">
        <f>rawdata00!L53</f>
        <v>91883</v>
      </c>
      <c r="Q55" s="29">
        <f>rawdata00!M53</f>
        <v>23426</v>
      </c>
      <c r="R55" s="29">
        <f>rawdata00!N53</f>
        <v>23331</v>
      </c>
      <c r="S55" s="29">
        <f>rawdata00!O53</f>
        <v>23220</v>
      </c>
      <c r="T55" s="29">
        <f>rawdata00!P53</f>
        <v>21906</v>
      </c>
      <c r="U55" s="25"/>
      <c r="V55" s="1">
        <f t="shared" si="2"/>
        <v>0</v>
      </c>
      <c r="W55" s="1">
        <f t="shared" si="3"/>
        <v>1</v>
      </c>
      <c r="X55" s="25"/>
      <c r="Y55" s="25"/>
      <c r="Z55" s="25"/>
      <c r="AA55" s="25"/>
      <c r="AB55" s="25"/>
      <c r="AC55" s="25"/>
      <c r="AD55" s="25"/>
      <c r="AE55" s="25"/>
    </row>
    <row r="56" spans="1:31" ht="30" customHeight="1" thickTop="1">
      <c r="A56" s="87" t="s">
        <v>63</v>
      </c>
      <c r="B56" s="88"/>
      <c r="C56" s="88"/>
      <c r="D56" s="88"/>
      <c r="E56" s="39"/>
      <c r="F56" s="13"/>
      <c r="G56" s="39">
        <f>+V4</f>
        <v>25</v>
      </c>
      <c r="H56" s="13"/>
      <c r="I56" s="13"/>
      <c r="J56" s="39"/>
      <c r="K56" s="13"/>
      <c r="L56" s="13"/>
      <c r="M56" s="13"/>
      <c r="N56" s="39">
        <f>+W4</f>
        <v>40</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0.4043670479087331</v>
      </c>
      <c r="H57" s="14"/>
      <c r="I57" s="14"/>
      <c r="J57" s="36"/>
      <c r="K57" s="14"/>
      <c r="L57" s="14"/>
      <c r="M57" s="14"/>
      <c r="N57" s="36">
        <f>MEDIAN(N$5:N$55)</f>
        <v>8.073058472675708</v>
      </c>
    </row>
    <row r="58" spans="1:14" ht="15">
      <c r="A58" s="3" t="s">
        <v>55</v>
      </c>
      <c r="B58" s="12"/>
      <c r="C58" s="12"/>
      <c r="D58" s="12"/>
      <c r="E58" s="36"/>
      <c r="F58" s="14"/>
      <c r="G58" s="36">
        <f>AVERAGE(G$5:G$55)</f>
        <v>0.9751597110948733</v>
      </c>
      <c r="H58" s="14"/>
      <c r="I58" s="14"/>
      <c r="J58" s="36"/>
      <c r="K58" s="14"/>
      <c r="L58" s="14"/>
      <c r="M58" s="14"/>
      <c r="N58" s="36">
        <f>AVERAGE(N$5:N$55)</f>
        <v>8.552262254994691</v>
      </c>
    </row>
    <row r="59" spans="1:14" ht="15.75" thickBot="1">
      <c r="A59" s="18" t="s">
        <v>2</v>
      </c>
      <c r="B59" s="19"/>
      <c r="C59" s="19"/>
      <c r="D59" s="19"/>
      <c r="E59" s="37"/>
      <c r="F59" s="20"/>
      <c r="G59" s="37">
        <f>SUMPRODUCT(G5:G55,P5:P55)/SUM(P5:P55)</f>
        <v>-1.7925784343521243</v>
      </c>
      <c r="H59" s="20"/>
      <c r="I59" s="20"/>
      <c r="J59" s="37"/>
      <c r="K59" s="20"/>
      <c r="L59" s="20"/>
      <c r="M59" s="20"/>
      <c r="N59" s="37">
        <f>SUMPRODUCT(N5:N55,P5:P55)/SUM(P5:P55)</f>
        <v>6.714500485357314</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5" t="s">
        <v>57</v>
      </c>
      <c r="B62" s="85"/>
      <c r="C62" s="85"/>
      <c r="D62" s="85"/>
      <c r="E62" s="85"/>
      <c r="F62" s="85"/>
      <c r="G62" s="85"/>
      <c r="H62" s="85"/>
      <c r="I62" s="85"/>
      <c r="J62" s="85"/>
      <c r="K62" s="85"/>
      <c r="L62" s="85"/>
      <c r="M62" s="85"/>
    </row>
    <row r="63" spans="1:13" ht="15">
      <c r="A63" s="85"/>
      <c r="B63" s="85"/>
      <c r="C63" s="85"/>
      <c r="D63" s="85"/>
      <c r="E63" s="85"/>
      <c r="F63" s="85"/>
      <c r="G63" s="85"/>
      <c r="H63" s="85"/>
      <c r="I63" s="85"/>
      <c r="J63" s="85"/>
      <c r="K63" s="85"/>
      <c r="L63" s="85"/>
      <c r="M63" s="85"/>
    </row>
    <row r="64" spans="1:13" ht="30" customHeight="1">
      <c r="A64" s="75" t="s">
        <v>65</v>
      </c>
      <c r="B64" s="76"/>
      <c r="C64" s="76"/>
      <c r="D64" s="76"/>
      <c r="E64" s="76"/>
      <c r="F64" s="76"/>
      <c r="G64" s="76"/>
      <c r="H64" s="76"/>
      <c r="I64" s="76"/>
      <c r="J64" s="76"/>
      <c r="K64" s="76"/>
      <c r="L64" s="76"/>
      <c r="M64" s="76"/>
    </row>
    <row r="65" spans="1:13" ht="17.25">
      <c r="A65" s="24" t="s">
        <v>66</v>
      </c>
      <c r="B65" s="12"/>
      <c r="C65" s="12"/>
      <c r="D65" s="12"/>
      <c r="E65" s="15"/>
      <c r="F65" s="15"/>
      <c r="G65" s="15"/>
      <c r="H65" s="15"/>
      <c r="I65" s="15"/>
      <c r="J65" s="15"/>
      <c r="K65" s="15"/>
      <c r="L65" s="15"/>
      <c r="M65" s="15"/>
    </row>
    <row r="66" spans="1:13" ht="117.75" customHeight="1">
      <c r="A66" s="79" t="s">
        <v>59</v>
      </c>
      <c r="B66" s="79"/>
      <c r="C66" s="79"/>
      <c r="D66" s="79"/>
      <c r="E66" s="79"/>
      <c r="F66" s="79"/>
      <c r="G66" s="79"/>
      <c r="H66" s="79"/>
      <c r="I66" s="79"/>
      <c r="J66" s="79"/>
      <c r="K66" s="79"/>
      <c r="L66" s="79"/>
      <c r="M66" s="79"/>
    </row>
    <row r="67" spans="1:13" ht="30" customHeight="1">
      <c r="A67" s="89" t="s">
        <v>3</v>
      </c>
      <c r="B67" s="81"/>
      <c r="C67" s="81"/>
      <c r="D67" s="81"/>
      <c r="E67" s="81"/>
      <c r="F67" s="81"/>
      <c r="G67" s="81"/>
      <c r="H67" s="81"/>
      <c r="I67" s="81"/>
      <c r="J67" s="81"/>
      <c r="K67" s="81"/>
      <c r="L67" s="81"/>
      <c r="M67" s="81"/>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3" t="s">
        <v>303</v>
      </c>
      <c r="B1" s="83"/>
      <c r="C1" s="83"/>
      <c r="D1" s="83"/>
      <c r="E1" s="83"/>
      <c r="F1" s="83"/>
      <c r="G1" s="83"/>
      <c r="H1" s="83"/>
      <c r="I1" s="83"/>
      <c r="J1" s="83"/>
      <c r="K1" s="83"/>
      <c r="L1" s="83"/>
      <c r="M1" s="83"/>
      <c r="N1" s="83"/>
      <c r="O1" s="83"/>
      <c r="P1" s="84"/>
      <c r="Q1" s="84"/>
    </row>
    <row r="2" spans="1:20" ht="12.75" customHeight="1" thickBot="1">
      <c r="A2" s="77" t="s">
        <v>64</v>
      </c>
      <c r="B2" s="82" t="s">
        <v>98</v>
      </c>
      <c r="C2" s="86"/>
      <c r="D2" s="86"/>
      <c r="E2" s="86"/>
      <c r="F2" s="86"/>
      <c r="G2" s="86"/>
      <c r="H2" s="22"/>
      <c r="I2" s="82" t="s">
        <v>99</v>
      </c>
      <c r="J2" s="86"/>
      <c r="K2" s="86"/>
      <c r="L2" s="86"/>
      <c r="M2" s="86"/>
      <c r="N2" s="86"/>
      <c r="O2" s="22"/>
      <c r="P2" s="82" t="s">
        <v>68</v>
      </c>
      <c r="Q2" s="82"/>
      <c r="R2" s="82"/>
      <c r="S2" s="82"/>
      <c r="T2" s="82"/>
    </row>
    <row r="3" spans="1:20" ht="90" customHeight="1" thickBot="1">
      <c r="A3" s="78"/>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+'Table 30(07)'!B4*211.702/204.138</f>
        <v>8968.107099313695</v>
      </c>
      <c r="C4" s="5">
        <f>+'Table 30(07)'!C4*211.702/204.138</f>
        <v>10121.56500818421</v>
      </c>
      <c r="D4" s="5">
        <f>+'Table 30(07)'!D4*211.702/204.138</f>
        <v>8452.254881131876</v>
      </c>
      <c r="E4" s="5">
        <f>+'Table 30(07)'!E4*211.702/204.138</f>
        <v>8171.418574039638</v>
      </c>
      <c r="F4" s="5">
        <f>+'Table 30(07)'!F4*211.702/204.138</f>
        <v>9124.50626844766</v>
      </c>
      <c r="G4" s="33">
        <f aca="true" t="shared" si="0" ref="G4:G55">(F4-C4)/C4*100</f>
        <v>-9.850835705054877</v>
      </c>
      <c r="H4" s="6"/>
      <c r="I4" s="5">
        <f>+'Table 30(07)'!I4*211.702/204.138</f>
        <v>9853.015793733803</v>
      </c>
      <c r="J4" s="5">
        <f>+'Table 30(07)'!J4*211.702/204.138</f>
        <v>10524.856603624434</v>
      </c>
      <c r="K4" s="5">
        <f>+'Table 30(07)'!K4*211.702/204.138</f>
        <v>9130.804133490297</v>
      </c>
      <c r="L4" s="5">
        <f>+'Table 30(07)'!L4*211.702/204.138</f>
        <v>9132.98564354755</v>
      </c>
      <c r="M4" s="5">
        <f>+'Table 30(07)'!M4*211.702/204.138</f>
        <v>10621.422043415912</v>
      </c>
      <c r="N4" s="33">
        <f aca="true" t="shared" si="1" ref="N4:N12">(M4-J4)/J4*100</f>
        <v>0.9174988641481776</v>
      </c>
      <c r="O4" s="21"/>
      <c r="P4" s="47">
        <f>rawdata07!L2</f>
        <v>48096498</v>
      </c>
      <c r="Q4" s="47">
        <f>rawdata07!M2</f>
        <v>12044938</v>
      </c>
      <c r="R4" s="47">
        <f>rawdata07!N2</f>
        <v>12005952</v>
      </c>
      <c r="S4" s="47">
        <f>rawdata07!O2</f>
        <v>12024859</v>
      </c>
      <c r="T4" s="47">
        <f>rawdata07!P2</f>
        <v>12020749</v>
      </c>
    </row>
    <row r="5" spans="1:20" ht="15">
      <c r="A5" s="7" t="s">
        <v>4</v>
      </c>
      <c r="B5" s="28">
        <f>+'Table 30(07)'!B5*211.702/204.138</f>
        <v>7749.868927536153</v>
      </c>
      <c r="C5" s="28">
        <f>+'Table 30(07)'!C5*211.702/204.138</f>
        <v>8245.834076169087</v>
      </c>
      <c r="D5" s="28">
        <f>+'Table 30(07)'!D5*211.702/204.138</f>
        <v>7678.556398170446</v>
      </c>
      <c r="E5" s="28">
        <f>+'Table 30(07)'!E5*211.702/204.138</f>
        <v>7445.805118757503</v>
      </c>
      <c r="F5" s="28">
        <f>+'Table 30(07)'!F5*211.702/204.138</f>
        <v>7666.1750354143005</v>
      </c>
      <c r="G5" s="34">
        <f t="shared" si="0"/>
        <v>-7.029719921602993</v>
      </c>
      <c r="H5" s="8"/>
      <c r="I5" s="28">
        <f>+'Table 30(07)'!I5*211.702/204.138</f>
        <v>8705.690704249057</v>
      </c>
      <c r="J5" s="28">
        <f>+'Table 30(07)'!J5*211.702/204.138</f>
        <v>8805.563354334348</v>
      </c>
      <c r="K5" s="28">
        <f>+'Table 30(07)'!K5*211.702/204.138</f>
        <v>8471.585233774957</v>
      </c>
      <c r="L5" s="28">
        <f>+'Table 30(07)'!L5*211.702/204.138</f>
        <v>8594.631217989878</v>
      </c>
      <c r="M5" s="28">
        <f>+'Table 30(07)'!M5*211.702/204.138</f>
        <v>9039.425268380413</v>
      </c>
      <c r="N5" s="34">
        <f t="shared" si="1"/>
        <v>2.6558427284604296</v>
      </c>
      <c r="O5" s="26"/>
      <c r="P5" s="28">
        <f>rawdata07!L3</f>
        <v>743273</v>
      </c>
      <c r="Q5" s="28">
        <f>rawdata07!M3</f>
        <v>186532</v>
      </c>
      <c r="R5" s="28">
        <f>rawdata07!N3</f>
        <v>188508</v>
      </c>
      <c r="S5" s="28">
        <f>rawdata07!O3</f>
        <v>218957</v>
      </c>
      <c r="T5" s="28">
        <f>rawdata07!P3</f>
        <v>149276</v>
      </c>
    </row>
    <row r="6" spans="1:20" ht="15">
      <c r="A6" s="7" t="s">
        <v>5</v>
      </c>
      <c r="B6" s="28">
        <f>+'Table 30(07)'!B6*211.702/204.138</f>
        <v>11422.947059036145</v>
      </c>
      <c r="C6" s="28">
        <f>+'Table 30(07)'!C6*211.702/204.138</f>
        <v>10257.366970120287</v>
      </c>
      <c r="D6" s="28">
        <f>+'Table 30(07)'!D6*211.702/204.138</f>
        <v>9967.090035598805</v>
      </c>
      <c r="E6" s="28">
        <f>+'Table 30(07)'!E6*211.702/204.138</f>
        <v>9967.090035598805</v>
      </c>
      <c r="F6" s="28">
        <f>+'Table 30(07)'!F6*211.702/204.138</f>
        <v>15154.693507955319</v>
      </c>
      <c r="G6" s="34">
        <f t="shared" si="0"/>
        <v>47.74448015851383</v>
      </c>
      <c r="H6" s="8"/>
      <c r="I6" s="28">
        <f>+'Table 30(07)'!I6*211.702/204.138</f>
        <v>12756.430264724666</v>
      </c>
      <c r="J6" s="28">
        <f>+'Table 30(07)'!J6*211.702/204.138</f>
        <v>11306.092522294184</v>
      </c>
      <c r="K6" s="28">
        <f>+'Table 30(07)'!K6*211.702/204.138</f>
        <v>10940.044351308254</v>
      </c>
      <c r="L6" s="28">
        <f>+'Table 30(07)'!L6*211.702/204.138</f>
        <v>10940.044351308254</v>
      </c>
      <c r="M6" s="28">
        <f>+'Table 30(07)'!M6*211.702/204.138</f>
        <v>17402.587772933635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+'Table 30(07)'!B7*211.702/204.138</f>
        <v>6532.0272125201145</v>
      </c>
      <c r="C7" s="28">
        <f>+'Table 30(07)'!C7*211.702/204.138</f>
        <v>6438.142215020307</v>
      </c>
      <c r="D7" s="28">
        <f>+'Table 30(07)'!D7*211.702/204.138</f>
        <v>6401.318377458441</v>
      </c>
      <c r="E7" s="28">
        <f>+'Table 30(07)'!E7*211.702/204.138</f>
        <v>6510.853238856343</v>
      </c>
      <c r="F7" s="28">
        <f>+'Table 30(07)'!F7*211.702/204.138</f>
        <v>6791.446041168425</v>
      </c>
      <c r="G7" s="34">
        <f t="shared" si="0"/>
        <v>5.4876673168830195</v>
      </c>
      <c r="H7" s="8"/>
      <c r="I7" s="28">
        <f>+'Table 30(07)'!I7*211.702/204.138</f>
        <v>7390.057364846194</v>
      </c>
      <c r="J7" s="28">
        <f>+'Table 30(07)'!J7*211.702/204.138</f>
        <v>6851.518589465216</v>
      </c>
      <c r="K7" s="28">
        <f>+'Table 30(07)'!K7*211.702/204.138</f>
        <v>7014.735483757312</v>
      </c>
      <c r="L7" s="28">
        <f>+'Table 30(07)'!L7*211.702/204.138</f>
        <v>7461.324422096242</v>
      </c>
      <c r="M7" s="28">
        <f>+'Table 30(07)'!M7*211.702/204.138</f>
        <v>8278.422481528234</v>
      </c>
      <c r="N7" s="34">
        <f t="shared" si="1"/>
        <v>20.82609677593231</v>
      </c>
      <c r="O7" s="26"/>
      <c r="P7" s="28">
        <f>rawdata07!L5</f>
        <v>967063</v>
      </c>
      <c r="Q7" s="28">
        <f>rawdata07!M5</f>
        <v>244735</v>
      </c>
      <c r="R7" s="28">
        <f>rawdata07!N5</f>
        <v>243907</v>
      </c>
      <c r="S7" s="28">
        <f>rawdata07!O5</f>
        <v>246812</v>
      </c>
      <c r="T7" s="28">
        <f>rawdata07!P5</f>
        <v>231609</v>
      </c>
    </row>
    <row r="8" spans="1:20" ht="15">
      <c r="A8" s="7" t="s">
        <v>7</v>
      </c>
      <c r="B8" s="28">
        <f>+'Table 30(07)'!B8*211.702/204.138</f>
        <v>7436.1817113518955</v>
      </c>
      <c r="C8" s="28">
        <f>+'Table 30(07)'!C8*211.702/204.138</f>
        <v>7411.236196177416</v>
      </c>
      <c r="D8" s="28">
        <f>+'Table 30(07)'!D8*211.702/204.138</f>
        <v>7798.8919174612665</v>
      </c>
      <c r="E8" s="28">
        <f>+'Table 30(07)'!E8*211.702/204.138</f>
        <v>7047.715028336658</v>
      </c>
      <c r="F8" s="28">
        <f>+'Table 30(07)'!F8*211.702/204.138</f>
        <v>7432.9440071883955</v>
      </c>
      <c r="G8" s="34">
        <f t="shared" si="0"/>
        <v>0.2929040505034254</v>
      </c>
      <c r="H8" s="8"/>
      <c r="I8" s="28">
        <f>+'Table 30(07)'!I8*211.702/204.138</f>
        <v>8437.000666664973</v>
      </c>
      <c r="J8" s="28">
        <f>+'Table 30(07)'!J8*211.702/204.138</f>
        <v>8089.431499960208</v>
      </c>
      <c r="K8" s="28">
        <f>+'Table 30(07)'!K8*211.702/204.138</f>
        <v>8661.602029010737</v>
      </c>
      <c r="L8" s="28">
        <f>+'Table 30(07)'!L8*211.702/204.138</f>
        <v>8128.447902888284</v>
      </c>
      <c r="M8" s="28">
        <f>+'Table 30(07)'!M8*211.702/204.138</f>
        <v>8857.207831555637</v>
      </c>
      <c r="N8" s="34">
        <f t="shared" si="1"/>
        <v>9.491103690033171</v>
      </c>
      <c r="O8" s="26"/>
      <c r="P8" s="28">
        <f>rawdata07!L6</f>
        <v>473386</v>
      </c>
      <c r="Q8" s="28">
        <f>rawdata07!M6</f>
        <v>128868</v>
      </c>
      <c r="R8" s="28">
        <f>rawdata07!N6</f>
        <v>121828</v>
      </c>
      <c r="S8" s="28">
        <f>rawdata07!O6</f>
        <v>104490</v>
      </c>
      <c r="T8" s="28">
        <f>rawdata07!P6</f>
        <v>118200</v>
      </c>
    </row>
    <row r="9" spans="1:20" ht="15">
      <c r="A9" s="7" t="s">
        <v>8</v>
      </c>
      <c r="B9" s="28">
        <f>+'Table 30(07)'!B9*211.702/204.138</f>
        <v>8025.60077194984</v>
      </c>
      <c r="C9" s="28">
        <f>+'Table 30(07)'!C9*211.702/204.138</f>
        <v>8041.1898785769745</v>
      </c>
      <c r="D9" s="28">
        <f>+'Table 30(07)'!D9*211.702/204.138</f>
        <v>7760.046822028196</v>
      </c>
      <c r="E9" s="28">
        <f>+'Table 30(07)'!E9*211.702/204.138</f>
        <v>7876.564165328322</v>
      </c>
      <c r="F9" s="28">
        <f>+'Table 30(07)'!F9*211.702/204.138</f>
        <v>8426.152787942776</v>
      </c>
      <c r="G9" s="34">
        <f t="shared" si="0"/>
        <v>4.78738737896744</v>
      </c>
      <c r="H9" s="8"/>
      <c r="I9" s="28">
        <f>+'Table 30(07)'!I9*211.702/204.138</f>
        <v>8963.168423026998</v>
      </c>
      <c r="J9" s="28">
        <f>+'Table 30(07)'!J9*211.702/204.138</f>
        <v>8496.39670891631</v>
      </c>
      <c r="K9" s="28">
        <f>+'Table 30(07)'!K9*211.702/204.138</f>
        <v>8540.585605386099</v>
      </c>
      <c r="L9" s="28">
        <f>+'Table 30(07)'!L9*211.702/204.138</f>
        <v>8965.311124723714</v>
      </c>
      <c r="M9" s="28">
        <f>+'Table 30(07)'!M9*211.702/204.138</f>
        <v>9857.075392577268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+'Table 30(07)'!B10*211.702/204.138</f>
        <v>7776.823440052536</v>
      </c>
      <c r="C10" s="28">
        <f>+'Table 30(07)'!C10*211.702/204.138</f>
        <v>7960.286865904495</v>
      </c>
      <c r="D10" s="28">
        <f>+'Table 30(07)'!D10*211.702/204.138</f>
        <v>7780.110645478807</v>
      </c>
      <c r="E10" s="28">
        <f>+'Table 30(07)'!E10*211.702/204.138</f>
        <v>7521.971087434703</v>
      </c>
      <c r="F10" s="28">
        <f>+'Table 30(07)'!F10*211.702/204.138</f>
        <v>7754.610877553297</v>
      </c>
      <c r="G10" s="34">
        <f t="shared" si="0"/>
        <v>-2.5837760851578113</v>
      </c>
      <c r="H10" s="8"/>
      <c r="I10" s="28">
        <f>+'Table 30(07)'!I10*211.702/204.138</f>
        <v>8396.742266937075</v>
      </c>
      <c r="J10" s="28">
        <f>+'Table 30(07)'!J10*211.702/204.138</f>
        <v>8327.580597491979</v>
      </c>
      <c r="K10" s="28">
        <f>+'Table 30(07)'!K10*211.702/204.138</f>
        <v>8220.156104545975</v>
      </c>
      <c r="L10" s="28">
        <f>+'Table 30(07)'!L10*211.702/204.138</f>
        <v>8156.468698286466</v>
      </c>
      <c r="M10" s="28">
        <f>+'Table 30(07)'!M10*211.702/204.138</f>
        <v>8851.84982161642</v>
      </c>
      <c r="N10" s="34">
        <f t="shared" si="1"/>
        <v>6.295576704263139</v>
      </c>
      <c r="O10" s="26"/>
      <c r="P10" s="28">
        <f>rawdata07!L8</f>
        <v>790211</v>
      </c>
      <c r="Q10" s="28">
        <f>rawdata07!M8</f>
        <v>281020</v>
      </c>
      <c r="R10" s="28">
        <f>rawdata07!N8</f>
        <v>129960</v>
      </c>
      <c r="S10" s="28">
        <f>rawdata07!O8</f>
        <v>187244</v>
      </c>
      <c r="T10" s="28">
        <f>rawdata07!P8</f>
        <v>191987</v>
      </c>
    </row>
    <row r="11" spans="1:20" ht="15">
      <c r="A11" s="7" t="s">
        <v>10</v>
      </c>
      <c r="B11" s="28">
        <f>+'Table 30(07)'!B11*211.702/204.138</f>
        <v>13162.730407809617</v>
      </c>
      <c r="C11" s="28">
        <f>+'Table 30(07)'!C11*211.702/204.138</f>
        <v>13284.931113996236</v>
      </c>
      <c r="D11" s="28">
        <f>+'Table 30(07)'!D11*211.702/204.138</f>
        <v>12837.165961357161</v>
      </c>
      <c r="E11" s="28">
        <f>+'Table 30(07)'!E11*211.702/204.138</f>
        <v>13489.34731488679</v>
      </c>
      <c r="F11" s="28">
        <f>+'Table 30(07)'!F11*211.702/204.138</f>
        <v>13055.518842555164</v>
      </c>
      <c r="G11" s="34">
        <f t="shared" si="0"/>
        <v>-1.726860828050331</v>
      </c>
      <c r="H11" s="8"/>
      <c r="I11" s="28">
        <f>+'Table 30(07)'!I11*211.702/204.138</f>
        <v>13858.917362745693</v>
      </c>
      <c r="J11" s="28">
        <f>+'Table 30(07)'!J11*211.702/204.138</f>
        <v>13527.848234204526</v>
      </c>
      <c r="K11" s="28">
        <f>+'Table 30(07)'!K11*211.702/204.138</f>
        <v>13180.099720288967</v>
      </c>
      <c r="L11" s="28">
        <f>+'Table 30(07)'!L11*211.702/204.138</f>
        <v>14108.349025975811</v>
      </c>
      <c r="M11" s="28">
        <f>+'Table 30(07)'!M11*211.702/204.138</f>
        <v>14689.647361000953</v>
      </c>
      <c r="N11" s="34">
        <f t="shared" si="1"/>
        <v>8.588203435479649</v>
      </c>
      <c r="O11" s="26"/>
      <c r="P11" s="28">
        <f>rawdata07!L9</f>
        <v>549230</v>
      </c>
      <c r="Q11" s="28">
        <f>rawdata07!M9</f>
        <v>138163</v>
      </c>
      <c r="R11" s="28">
        <f>rawdata07!N9</f>
        <v>143894</v>
      </c>
      <c r="S11" s="28">
        <f>rawdata07!O9</f>
        <v>135093</v>
      </c>
      <c r="T11" s="28">
        <f>rawdata07!P9</f>
        <v>132080</v>
      </c>
    </row>
    <row r="12" spans="1:20" ht="15">
      <c r="A12" s="7" t="s">
        <v>11</v>
      </c>
      <c r="B12" s="28">
        <f>+'Table 30(07)'!B12*211.702/204.138</f>
        <v>11188.801693423911</v>
      </c>
      <c r="C12" s="28">
        <f>+'Table 30(07)'!C12*211.702/204.138</f>
        <v>11343.035529270152</v>
      </c>
      <c r="D12" s="28">
        <f>+'Table 30(07)'!D12*211.702/204.138</f>
        <v>11387.851781733518</v>
      </c>
      <c r="E12" s="28">
        <f>+'Table 30(07)'!E12*211.702/204.138</f>
        <v>10502.337050120024</v>
      </c>
      <c r="F12" s="28">
        <f>+'Table 30(07)'!F12*211.702/204.138</f>
        <v>11075.81454725522</v>
      </c>
      <c r="G12" s="34">
        <f t="shared" si="0"/>
        <v>-2.355815436929385</v>
      </c>
      <c r="H12" s="8"/>
      <c r="I12" s="28">
        <f>+'Table 30(07)'!I12*211.702/204.138</f>
        <v>12113.570936617209</v>
      </c>
      <c r="J12" s="28">
        <f>+'Table 30(07)'!J12*211.702/204.138</f>
        <v>12161.777658132509</v>
      </c>
      <c r="K12" s="28">
        <f>+'Table 30(07)'!K12*211.702/204.138</f>
        <v>12254.07195270948</v>
      </c>
      <c r="L12" s="28">
        <f>+'Table 30(07)'!L12*211.702/204.138</f>
        <v>11393.004224661325</v>
      </c>
      <c r="M12" s="28">
        <f>+'Table 30(07)'!M12*211.702/204.138</f>
        <v>12287.848637389221</v>
      </c>
      <c r="N12" s="34">
        <f t="shared" si="1"/>
        <v>1.0366163796162589</v>
      </c>
      <c r="O12" s="26"/>
      <c r="P12" s="28">
        <f>rawdata07!L10</f>
        <v>108495</v>
      </c>
      <c r="Q12" s="28">
        <f>rawdata07!M10</f>
        <v>34573</v>
      </c>
      <c r="R12" s="28">
        <f>rawdata07!N10</f>
        <v>36994</v>
      </c>
      <c r="S12" s="28">
        <f>rawdata07!O10</f>
        <v>14863</v>
      </c>
      <c r="T12" s="28">
        <f>rawdata07!P10</f>
        <v>22065</v>
      </c>
    </row>
    <row r="13" spans="1:20" ht="17.25">
      <c r="A13" s="32" t="s">
        <v>60</v>
      </c>
      <c r="B13" s="28">
        <f>+'Table 30(07)'!B13*211.702/204.138</f>
        <v>14928.629338507899</v>
      </c>
      <c r="C13" s="52" t="s">
        <v>53</v>
      </c>
      <c r="D13" s="52" t="s">
        <v>53</v>
      </c>
      <c r="E13" s="52" t="s">
        <v>53</v>
      </c>
      <c r="F13" s="52" t="s">
        <v>53</v>
      </c>
      <c r="G13" s="27" t="s">
        <v>53</v>
      </c>
      <c r="H13" s="10"/>
      <c r="I13" s="28">
        <f>+'Table 30(07)'!I13*211.702/204.138</f>
        <v>17359.111046312668</v>
      </c>
      <c r="J13" s="52" t="s">
        <v>53</v>
      </c>
      <c r="K13" s="52" t="s">
        <v>53</v>
      </c>
      <c r="L13" s="52" t="s">
        <v>53</v>
      </c>
      <c r="M13" s="52" t="s">
        <v>53</v>
      </c>
      <c r="N13" s="27" t="s">
        <v>53</v>
      </c>
      <c r="O13" s="27"/>
      <c r="P13" s="28">
        <f>rawdata07!L11</f>
        <v>56943</v>
      </c>
      <c r="Q13" s="27" t="s">
        <v>53</v>
      </c>
      <c r="R13" s="27" t="s">
        <v>53</v>
      </c>
      <c r="S13" s="27" t="s">
        <v>53</v>
      </c>
      <c r="T13" s="27" t="s">
        <v>53</v>
      </c>
    </row>
    <row r="14" spans="1:20" ht="15">
      <c r="A14" s="7" t="s">
        <v>12</v>
      </c>
      <c r="B14" s="28">
        <f>+'Table 30(07)'!B14*211.702/204.138</f>
        <v>7862.10214815434</v>
      </c>
      <c r="C14" s="28">
        <f>+'Table 30(07)'!C14*211.702/204.138</f>
        <v>8077.456178511656</v>
      </c>
      <c r="D14" s="28">
        <f>+'Table 30(07)'!D14*211.702/204.138</f>
        <v>7538.646437151335</v>
      </c>
      <c r="E14" s="28">
        <f>+'Table 30(07)'!E14*211.702/204.138</f>
        <v>7746.816815582455</v>
      </c>
      <c r="F14" s="28">
        <f>+'Table 30(07)'!F14*211.702/204.138</f>
        <v>8080.1907662277745</v>
      </c>
      <c r="G14" s="40" t="s">
        <v>67</v>
      </c>
      <c r="H14" s="8"/>
      <c r="I14" s="28">
        <f>+'Table 30(07)'!I14*211.702/204.138</f>
        <v>8829.232841591891</v>
      </c>
      <c r="J14" s="28">
        <f>+'Table 30(07)'!J14*211.702/204.138</f>
        <v>8844.676133632427</v>
      </c>
      <c r="K14" s="28">
        <f>+'Table 30(07)'!K14*211.702/204.138</f>
        <v>8546.226540283373</v>
      </c>
      <c r="L14" s="28">
        <f>+'Table 30(07)'!L14*211.702/204.138</f>
        <v>8647.011267087684</v>
      </c>
      <c r="M14" s="28">
        <f>+'Table 30(07)'!M14*211.702/204.138</f>
        <v>9274.81087666114</v>
      </c>
      <c r="N14" s="34">
        <f>(M14-J14)/J14*100</f>
        <v>4.863205125093268</v>
      </c>
      <c r="O14" s="26"/>
      <c r="P14" s="28">
        <f>rawdata07!L12</f>
        <v>2656176</v>
      </c>
      <c r="Q14" s="28">
        <f>rawdata07!M12</f>
        <v>696131</v>
      </c>
      <c r="R14" s="28">
        <f>rawdata07!N12</f>
        <v>697708</v>
      </c>
      <c r="S14" s="28">
        <f>rawdata07!O12</f>
        <v>598542</v>
      </c>
      <c r="T14" s="28">
        <f>rawdata07!P12</f>
        <v>663795</v>
      </c>
    </row>
    <row r="15" spans="1:20" ht="15">
      <c r="A15" s="7" t="s">
        <v>13</v>
      </c>
      <c r="B15" s="28">
        <f>+'Table 30(07)'!B15*211.702/204.138</f>
        <v>8519.45712700526</v>
      </c>
      <c r="C15" s="28">
        <f>+'Table 30(07)'!C15*211.702/204.138</f>
        <v>8455.307829319883</v>
      </c>
      <c r="D15" s="28">
        <f>+'Table 30(07)'!D15*211.702/204.138</f>
        <v>8426.680577032274</v>
      </c>
      <c r="E15" s="28">
        <f>+'Table 30(07)'!E15*211.702/204.138</f>
        <v>8565.495757718034</v>
      </c>
      <c r="F15" s="28">
        <f>+'Table 30(07)'!F15*211.702/204.138</f>
        <v>8629.526759871405</v>
      </c>
      <c r="G15" s="34">
        <f t="shared" si="0"/>
        <v>2.060468217932826</v>
      </c>
      <c r="H15" s="8"/>
      <c r="I15" s="28">
        <f>+'Table 30(07)'!I15*211.702/204.138</f>
        <v>9426.19110301369</v>
      </c>
      <c r="J15" s="28">
        <f>+'Table 30(07)'!J15*211.702/204.138</f>
        <v>8989.045502573099</v>
      </c>
      <c r="K15" s="28">
        <f>+'Table 30(07)'!K15*211.702/204.138</f>
        <v>9098.431957374558</v>
      </c>
      <c r="L15" s="28">
        <f>+'Table 30(07)'!L15*211.702/204.138</f>
        <v>9580.012452851925</v>
      </c>
      <c r="M15" s="28">
        <f>+'Table 30(07)'!M15*211.702/204.138</f>
        <v>10050.007387126776</v>
      </c>
      <c r="N15" s="34">
        <f>(M15-J15)/J15*100</f>
        <v>11.80283139349977</v>
      </c>
      <c r="O15" s="26"/>
      <c r="P15" s="28">
        <f>rawdata07!L13</f>
        <v>1628409</v>
      </c>
      <c r="Q15" s="28">
        <f>rawdata07!M13</f>
        <v>436509</v>
      </c>
      <c r="R15" s="28">
        <f>rawdata07!N13</f>
        <v>380988</v>
      </c>
      <c r="S15" s="28">
        <f>rawdata07!O13</f>
        <v>404621</v>
      </c>
      <c r="T15" s="28">
        <f>rawdata07!P13</f>
        <v>406291</v>
      </c>
    </row>
    <row r="16" spans="1:20" ht="17.25">
      <c r="A16" s="32" t="s">
        <v>62</v>
      </c>
      <c r="B16" s="28">
        <f>+'Table 30(07)'!B16*211.702/204.138</f>
        <v>10269.856943849722</v>
      </c>
      <c r="C16" s="52" t="s">
        <v>53</v>
      </c>
      <c r="D16" s="52" t="s">
        <v>53</v>
      </c>
      <c r="E16" s="52" t="s">
        <v>53</v>
      </c>
      <c r="F16" s="52" t="s">
        <v>53</v>
      </c>
      <c r="G16" s="27" t="s">
        <v>53</v>
      </c>
      <c r="H16" s="10"/>
      <c r="I16" s="28">
        <f>+'Table 30(07)'!I16*211.702/204.138</f>
        <v>11470.162092824623</v>
      </c>
      <c r="J16" s="52" t="s">
        <v>53</v>
      </c>
      <c r="K16" s="52" t="s">
        <v>53</v>
      </c>
      <c r="L16" s="52" t="s">
        <v>53</v>
      </c>
      <c r="M16" s="52" t="s">
        <v>53</v>
      </c>
      <c r="N16" s="27" t="s">
        <v>53</v>
      </c>
      <c r="O16" s="27"/>
      <c r="P16" s="28">
        <f>rawdata07!L14</f>
        <v>180728</v>
      </c>
      <c r="Q16" s="27" t="s">
        <v>53</v>
      </c>
      <c r="R16" s="27" t="s">
        <v>53</v>
      </c>
      <c r="S16" s="27" t="s">
        <v>53</v>
      </c>
      <c r="T16" s="27" t="s">
        <v>53</v>
      </c>
    </row>
    <row r="17" spans="1:20" ht="15">
      <c r="A17" s="7" t="s">
        <v>14</v>
      </c>
      <c r="B17" s="28">
        <f>+'Table 30(07)'!B17*211.702/204.138</f>
        <v>6090.040977836263</v>
      </c>
      <c r="C17" s="28">
        <f>+'Table 30(07)'!C17*211.702/204.138</f>
        <v>6629.98410505685</v>
      </c>
      <c r="D17" s="28">
        <f>+'Table 30(07)'!D17*211.702/204.138</f>
        <v>5975.914964972828</v>
      </c>
      <c r="E17" s="28">
        <f>+'Table 30(07)'!E17*211.702/204.138</f>
        <v>5550.321579962565</v>
      </c>
      <c r="F17" s="28">
        <f>+'Table 30(07)'!F17*211.702/204.138</f>
        <v>6121.135706774935</v>
      </c>
      <c r="G17" s="34">
        <f t="shared" si="0"/>
        <v>-7.674956534116036</v>
      </c>
      <c r="H17" s="8"/>
      <c r="I17" s="28">
        <f>+'Table 30(07)'!I17*211.702/204.138</f>
        <v>6856.2844683148405</v>
      </c>
      <c r="J17" s="28">
        <f>+'Table 30(07)'!J17*211.702/204.138</f>
        <v>7163.875324302095</v>
      </c>
      <c r="K17" s="28">
        <f>+'Table 30(07)'!K17*211.702/204.138</f>
        <v>6627.727823725811</v>
      </c>
      <c r="L17" s="28">
        <f>+'Table 30(07)'!L17*211.702/204.138</f>
        <v>6356.7931137321675</v>
      </c>
      <c r="M17" s="28">
        <f>+'Table 30(07)'!M17*211.702/204.138</f>
        <v>7211.410520070421</v>
      </c>
      <c r="N17" s="34">
        <f aca="true" t="shared" si="2" ref="N17:N55">(M17-J17)/J17*100</f>
        <v>0.6635402434639234</v>
      </c>
      <c r="O17" s="26"/>
      <c r="P17" s="28">
        <f>rawdata07!L15</f>
        <v>261609</v>
      </c>
      <c r="Q17" s="28">
        <f>rawdata07!M15</f>
        <v>73605</v>
      </c>
      <c r="R17" s="28">
        <f>rawdata07!N15</f>
        <v>57748</v>
      </c>
      <c r="S17" s="28">
        <f>rawdata07!O15</f>
        <v>65174</v>
      </c>
      <c r="T17" s="28">
        <f>rawdata07!P15</f>
        <v>65082</v>
      </c>
    </row>
    <row r="18" spans="1:20" ht="15">
      <c r="A18" s="7" t="s">
        <v>15</v>
      </c>
      <c r="B18" s="28">
        <f>+'Table 30(07)'!B18*211.702/204.138</f>
        <v>8784.390682201823</v>
      </c>
      <c r="C18" s="28">
        <f>+'Table 30(07)'!C18*211.702/204.138</f>
        <v>9591.673079708726</v>
      </c>
      <c r="D18" s="28">
        <f>+'Table 30(07)'!D18*211.702/204.138</f>
        <v>9218.052996547789</v>
      </c>
      <c r="E18" s="28">
        <f>+'Table 30(07)'!E18*211.702/204.138</f>
        <v>8189.853136854161</v>
      </c>
      <c r="F18" s="28">
        <f>+'Table 30(07)'!F18*211.702/204.138</f>
        <v>8135.165806618251</v>
      </c>
      <c r="G18" s="34">
        <f t="shared" si="0"/>
        <v>-15.18512214695609</v>
      </c>
      <c r="H18" s="8"/>
      <c r="I18" s="28">
        <f>+'Table 30(07)'!I18*211.702/204.138</f>
        <v>9581.185148660934</v>
      </c>
      <c r="J18" s="28">
        <f>+'Table 30(07)'!J18*211.702/204.138</f>
        <v>9827.597940040267</v>
      </c>
      <c r="K18" s="28">
        <f>+'Table 30(07)'!K18*211.702/204.138</f>
        <v>9676.080109064058</v>
      </c>
      <c r="L18" s="28">
        <f>+'Table 30(07)'!L18*211.702/204.138</f>
        <v>9019.780252173157</v>
      </c>
      <c r="M18" s="28">
        <f>+'Table 30(07)'!M18*211.702/204.138</f>
        <v>9803.450916773321</v>
      </c>
      <c r="N18" s="34">
        <f t="shared" si="2"/>
        <v>-0.24570625919243078</v>
      </c>
      <c r="O18" s="26"/>
      <c r="P18" s="28">
        <f>rawdata07!L16</f>
        <v>2097796</v>
      </c>
      <c r="Q18" s="28">
        <f>rawdata07!M16</f>
        <v>527703</v>
      </c>
      <c r="R18" s="28">
        <f>rawdata07!N16</f>
        <v>521333</v>
      </c>
      <c r="S18" s="28">
        <f>rawdata07!O16</f>
        <v>526507</v>
      </c>
      <c r="T18" s="28">
        <f>rawdata07!P16</f>
        <v>522253</v>
      </c>
    </row>
    <row r="19" spans="1:20" ht="15">
      <c r="A19" s="7" t="s">
        <v>16</v>
      </c>
      <c r="B19" s="28">
        <f>+'Table 30(07)'!B19*211.702/204.138</f>
        <v>8414.062579726156</v>
      </c>
      <c r="C19" s="28">
        <f>+'Table 30(07)'!C19*211.702/204.138</f>
        <v>7873.583001641557</v>
      </c>
      <c r="D19" s="28">
        <f>+'Table 30(07)'!D19*211.702/204.138</f>
        <v>7926.027539874037</v>
      </c>
      <c r="E19" s="28">
        <f>+'Table 30(07)'!E19*211.702/204.138</f>
        <v>8622.135650128175</v>
      </c>
      <c r="F19" s="28">
        <f>+'Table 30(07)'!F19*211.702/204.138</f>
        <v>9254.244663243911</v>
      </c>
      <c r="G19" s="34">
        <f t="shared" si="0"/>
        <v>17.535366824919503</v>
      </c>
      <c r="H19" s="8"/>
      <c r="I19" s="28">
        <f>+'Table 30(07)'!I19*211.702/204.138</f>
        <v>9133.650240827705</v>
      </c>
      <c r="J19" s="28">
        <f>+'Table 30(07)'!J19*211.702/204.138</f>
        <v>8167.701547482018</v>
      </c>
      <c r="K19" s="28">
        <f>+'Table 30(07)'!K19*211.702/204.138</f>
        <v>8427.65977051826</v>
      </c>
      <c r="L19" s="28">
        <f>+'Table 30(07)'!L19*211.702/204.138</f>
        <v>9400.908416360815</v>
      </c>
      <c r="M19" s="28">
        <f>+'Table 30(07)'!M19*211.702/204.138</f>
        <v>10570.478100896898</v>
      </c>
      <c r="N19" s="34">
        <f t="shared" si="2"/>
        <v>29.41802586011019</v>
      </c>
      <c r="O19" s="26"/>
      <c r="P19" s="28">
        <f>rawdata07!L17</f>
        <v>1034588</v>
      </c>
      <c r="Q19" s="28">
        <f>rawdata07!M17</f>
        <v>259180</v>
      </c>
      <c r="R19" s="28">
        <f>rawdata07!N17</f>
        <v>261988</v>
      </c>
      <c r="S19" s="28">
        <f>rawdata07!O17</f>
        <v>258540</v>
      </c>
      <c r="T19" s="28">
        <f>rawdata07!P17</f>
        <v>254880</v>
      </c>
    </row>
    <row r="20" spans="1:20" ht="15">
      <c r="A20" s="7" t="s">
        <v>17</v>
      </c>
      <c r="B20" s="28">
        <f>+'Table 30(07)'!B20*211.702/204.138</f>
        <v>7956.092260549453</v>
      </c>
      <c r="C20" s="28">
        <f>+'Table 30(07)'!C20*211.702/204.138</f>
        <v>7640.733025637458</v>
      </c>
      <c r="D20" s="28">
        <f>+'Table 30(07)'!D20*211.702/204.138</f>
        <v>8026.3294940183605</v>
      </c>
      <c r="E20" s="28">
        <f>+'Table 30(07)'!E20*211.702/204.138</f>
        <v>8266.874518933057</v>
      </c>
      <c r="F20" s="28">
        <f>+'Table 30(07)'!F20*211.702/204.138</f>
        <v>7884.251880488017</v>
      </c>
      <c r="G20" s="34">
        <f t="shared" si="0"/>
        <v>3.187113776040393</v>
      </c>
      <c r="H20" s="8"/>
      <c r="I20" s="28">
        <f>+'Table 30(07)'!I20*211.702/204.138</f>
        <v>8528.483153904235</v>
      </c>
      <c r="J20" s="28">
        <f>+'Table 30(07)'!J20*211.702/204.138</f>
        <v>7956.483439351189</v>
      </c>
      <c r="K20" s="28">
        <f>+'Table 30(07)'!K20*211.702/204.138</f>
        <v>8493.587319138494</v>
      </c>
      <c r="L20" s="28">
        <f>+'Table 30(07)'!L20*211.702/204.138</f>
        <v>8967.62580625675</v>
      </c>
      <c r="M20" s="28">
        <f>+'Table 30(07)'!M20*211.702/204.138</f>
        <v>8697.752678812216</v>
      </c>
      <c r="N20" s="34">
        <f t="shared" si="2"/>
        <v>9.316543484460183</v>
      </c>
      <c r="O20" s="26"/>
      <c r="P20" s="28">
        <f>rawdata07!L18</f>
        <v>482685</v>
      </c>
      <c r="Q20" s="28">
        <f>rawdata07!M18</f>
        <v>122896</v>
      </c>
      <c r="R20" s="28">
        <f>rawdata07!N18</f>
        <v>118838</v>
      </c>
      <c r="S20" s="28">
        <f>rawdata07!O18</f>
        <v>124717</v>
      </c>
      <c r="T20" s="28">
        <f>rawdata07!P18</f>
        <v>116234</v>
      </c>
    </row>
    <row r="21" spans="1:20" ht="15">
      <c r="A21" s="7" t="s">
        <v>18</v>
      </c>
      <c r="B21" s="28">
        <f>+'Table 30(07)'!B21*211.702/204.138</f>
        <v>8593.309201292179</v>
      </c>
      <c r="C21" s="28">
        <f>+'Table 30(07)'!C21*211.702/204.138</f>
        <v>8283.64862193342</v>
      </c>
      <c r="D21" s="28">
        <f>+'Table 30(07)'!D21*211.702/204.138</f>
        <v>8523.271606156066</v>
      </c>
      <c r="E21" s="28">
        <f>+'Table 30(07)'!E21*211.702/204.138</f>
        <v>8908.136415924853</v>
      </c>
      <c r="F21" s="28">
        <f>+'Table 30(07)'!F21*211.702/204.138</f>
        <v>8574.95003854188</v>
      </c>
      <c r="G21" s="34">
        <f t="shared" si="0"/>
        <v>3.5165834513689105</v>
      </c>
      <c r="H21" s="8"/>
      <c r="I21" s="28">
        <f>+'Table 30(07)'!I21*211.702/204.138</f>
        <v>9315.671214801258</v>
      </c>
      <c r="J21" s="28">
        <f>+'Table 30(07)'!J21*211.702/204.138</f>
        <v>8637.375737064116</v>
      </c>
      <c r="K21" s="28">
        <f>+'Table 30(07)'!K21*211.702/204.138</f>
        <v>9060.192887947678</v>
      </c>
      <c r="L21" s="28">
        <f>+'Table 30(07)'!L21*211.702/204.138</f>
        <v>9892.336985746755</v>
      </c>
      <c r="M21" s="28">
        <f>+'Table 30(07)'!M21*211.702/204.138</f>
        <v>9609.447146178652</v>
      </c>
      <c r="N21" s="34">
        <f t="shared" si="2"/>
        <v>11.254244792700751</v>
      </c>
      <c r="O21" s="26"/>
      <c r="P21" s="28">
        <f>rawdata07!L19</f>
        <v>467659</v>
      </c>
      <c r="Q21" s="28">
        <f>rawdata07!M19</f>
        <v>117597</v>
      </c>
      <c r="R21" s="28">
        <f>rawdata07!N19</f>
        <v>117633</v>
      </c>
      <c r="S21" s="28">
        <f>rawdata07!O19</f>
        <v>146828</v>
      </c>
      <c r="T21" s="28">
        <f>rawdata07!P19</f>
        <v>85601</v>
      </c>
    </row>
    <row r="22" spans="1:20" ht="15">
      <c r="A22" s="7" t="s">
        <v>19</v>
      </c>
      <c r="B22" s="28">
        <f>+'Table 30(07)'!B22*211.702/204.138</f>
        <v>7529.444474434857</v>
      </c>
      <c r="C22" s="28">
        <f>+'Table 30(07)'!C22*211.702/204.138</f>
        <v>7133.869961516207</v>
      </c>
      <c r="D22" s="28">
        <f>+'Table 30(07)'!D22*211.702/204.138</f>
        <v>8078.065819449586</v>
      </c>
      <c r="E22" s="28">
        <f>+'Table 30(07)'!E22*211.702/204.138</f>
        <v>7269.988515837229</v>
      </c>
      <c r="F22" s="28">
        <f>+'Table 30(07)'!F22*211.702/204.138</f>
        <v>7467.162183617865</v>
      </c>
      <c r="G22" s="34">
        <f t="shared" si="0"/>
        <v>4.671969406501786</v>
      </c>
      <c r="H22" s="8"/>
      <c r="I22" s="28">
        <f>+'Table 30(07)'!I22*211.702/204.138</f>
        <v>8616.081604712548</v>
      </c>
      <c r="J22" s="28">
        <f>+'Table 30(07)'!J22*211.702/204.138</f>
        <v>7798.250363815477</v>
      </c>
      <c r="K22" s="28">
        <f>+'Table 30(07)'!K22*211.702/204.138</f>
        <v>9144.833451424262</v>
      </c>
      <c r="L22" s="28">
        <f>+'Table 30(07)'!L22*211.702/204.138</f>
        <v>8383.555976119045</v>
      </c>
      <c r="M22" s="28">
        <f>+'Table 30(07)'!M22*211.702/204.138</f>
        <v>8980.952467512045</v>
      </c>
      <c r="N22" s="34">
        <f t="shared" si="2"/>
        <v>15.166249460063542</v>
      </c>
      <c r="O22" s="26"/>
      <c r="P22" s="28">
        <f>rawdata07!L20</f>
        <v>646049</v>
      </c>
      <c r="Q22" s="28">
        <f>rawdata07!M20</f>
        <v>162131</v>
      </c>
      <c r="R22" s="28">
        <f>rawdata07!N20</f>
        <v>195375</v>
      </c>
      <c r="S22" s="28">
        <f>rawdata07!O20</f>
        <v>127202</v>
      </c>
      <c r="T22" s="28">
        <f>rawdata07!P20</f>
        <v>161341</v>
      </c>
    </row>
    <row r="23" spans="1:20" ht="15">
      <c r="A23" s="7" t="s">
        <v>20</v>
      </c>
      <c r="B23" s="28">
        <f>+'Table 30(07)'!B23*211.702/204.138</f>
        <v>7548.1812077756085</v>
      </c>
      <c r="C23" s="28">
        <f>+'Table 30(07)'!C23*211.702/204.138</f>
        <v>7544.070039468745</v>
      </c>
      <c r="D23" s="28">
        <f>+'Table 30(07)'!D23*211.702/204.138</f>
        <v>7824.866090696035</v>
      </c>
      <c r="E23" s="28">
        <f>+'Table 30(07)'!E23*211.702/204.138</f>
        <v>7165.801177750418</v>
      </c>
      <c r="F23" s="28">
        <f>+'Table 30(07)'!F23*211.702/204.138</f>
        <v>7602.685317523459</v>
      </c>
      <c r="G23" s="34">
        <f t="shared" si="0"/>
        <v>0.776971551802324</v>
      </c>
      <c r="H23" s="8"/>
      <c r="I23" s="28">
        <f>+'Table 30(07)'!I23*211.702/204.138</f>
        <v>9105.533356616073</v>
      </c>
      <c r="J23" s="28">
        <f>+'Table 30(07)'!J23*211.702/204.138</f>
        <v>8969.068057984314</v>
      </c>
      <c r="K23" s="28">
        <f>+'Table 30(07)'!K23*211.702/204.138</f>
        <v>9444.121820853179</v>
      </c>
      <c r="L23" s="28">
        <f>+'Table 30(07)'!L23*211.702/204.138</f>
        <v>8601.036098292487</v>
      </c>
      <c r="M23" s="28">
        <f>+'Table 30(07)'!M23*211.702/204.138</f>
        <v>9341.882085467863</v>
      </c>
      <c r="N23" s="34">
        <f t="shared" si="2"/>
        <v>4.156664048854758</v>
      </c>
      <c r="O23" s="26"/>
      <c r="P23" s="28">
        <f>rawdata07!L21</f>
        <v>650170</v>
      </c>
      <c r="Q23" s="28">
        <f>rawdata07!M21</f>
        <v>167639</v>
      </c>
      <c r="R23" s="28">
        <f>rawdata07!N21</f>
        <v>173899</v>
      </c>
      <c r="S23" s="28">
        <f>rawdata07!O21</f>
        <v>147059</v>
      </c>
      <c r="T23" s="28">
        <f>rawdata07!P21</f>
        <v>161573</v>
      </c>
    </row>
    <row r="24" spans="1:20" ht="15">
      <c r="A24" s="7" t="s">
        <v>21</v>
      </c>
      <c r="B24" s="28">
        <f>+'Table 30(07)'!B24*211.702/204.138</f>
        <v>10924.273935276593</v>
      </c>
      <c r="C24" s="28">
        <f>+'Table 30(07)'!C24*211.702/204.138</f>
        <v>11430.554312467468</v>
      </c>
      <c r="D24" s="28">
        <f>+'Table 30(07)'!D24*211.702/204.138</f>
        <v>10538.587376448058</v>
      </c>
      <c r="E24" s="28">
        <f>+'Table 30(07)'!E24*211.702/204.138</f>
        <v>10813.666770778542</v>
      </c>
      <c r="F24" s="28">
        <f>+'Table 30(07)'!F24*211.702/204.138</f>
        <v>10890.693902630614</v>
      </c>
      <c r="G24" s="34">
        <f t="shared" si="0"/>
        <v>-4.722959141605414</v>
      </c>
      <c r="H24" s="8"/>
      <c r="I24" s="28">
        <f>+'Table 30(07)'!I24*211.702/204.138</f>
        <v>11929.780950505263</v>
      </c>
      <c r="J24" s="28">
        <f>+'Table 30(07)'!J24*211.702/204.138</f>
        <v>12059.22384794909</v>
      </c>
      <c r="K24" s="28">
        <f>+'Table 30(07)'!K24*211.702/204.138</f>
        <v>11372.641479229758</v>
      </c>
      <c r="L24" s="28">
        <f>+'Table 30(07)'!L24*211.702/204.138</f>
        <v>11912.314768635717</v>
      </c>
      <c r="M24" s="28">
        <f>+'Table 30(07)'!M24*211.702/204.138</f>
        <v>12360.920384105777</v>
      </c>
      <c r="N24" s="34">
        <f t="shared" si="2"/>
        <v>2.50179066215772</v>
      </c>
      <c r="O24" s="26"/>
      <c r="P24" s="28">
        <f>rawdata07!L22</f>
        <v>193003</v>
      </c>
      <c r="Q24" s="28">
        <f>rawdata07!M22</f>
        <v>49714</v>
      </c>
      <c r="R24" s="28">
        <f>rawdata07!N22</f>
        <v>47393</v>
      </c>
      <c r="S24" s="28">
        <f>rawdata07!O22</f>
        <v>47648</v>
      </c>
      <c r="T24" s="28">
        <f>rawdata07!P22</f>
        <v>48248</v>
      </c>
    </row>
    <row r="25" spans="1:20" ht="15">
      <c r="A25" s="7" t="s">
        <v>22</v>
      </c>
      <c r="B25" s="28">
        <f>+'Table 30(07)'!B25*211.702/204.138</f>
        <v>11369.538354286688</v>
      </c>
      <c r="C25" s="28">
        <f>+'Table 30(07)'!C25*211.702/204.138</f>
        <v>12471.229555457609</v>
      </c>
      <c r="D25" s="28">
        <f>+'Table 30(07)'!D25*211.702/204.138</f>
        <v>10592.333139990282</v>
      </c>
      <c r="E25" s="28">
        <f>+'Table 30(07)'!E25*211.702/204.138</f>
        <v>10984.758335187651</v>
      </c>
      <c r="F25" s="28">
        <f>+'Table 30(07)'!F25*211.702/204.138</f>
        <v>10905.327056639277</v>
      </c>
      <c r="G25" s="34">
        <f t="shared" si="0"/>
        <v>-12.556119601960722</v>
      </c>
      <c r="H25" s="8"/>
      <c r="I25" s="28">
        <f>+'Table 30(07)'!I25*211.702/204.138</f>
        <v>12158.190381433667</v>
      </c>
      <c r="J25" s="28">
        <f>+'Table 30(07)'!J25*211.702/204.138</f>
        <v>13028.990821719284</v>
      </c>
      <c r="K25" s="28">
        <f>+'Table 30(07)'!K25*211.702/204.138</f>
        <v>11185.971251555626</v>
      </c>
      <c r="L25" s="28">
        <f>+'Table 30(07)'!L25*211.702/204.138</f>
        <v>11851.861451754685</v>
      </c>
      <c r="M25" s="28">
        <f>+'Table 30(07)'!M25*211.702/204.138</f>
        <v>12123.526515281144</v>
      </c>
      <c r="N25" s="34">
        <f t="shared" si="2"/>
        <v>-6.9496119755394545</v>
      </c>
      <c r="O25" s="26"/>
      <c r="P25" s="28">
        <f>rawdata07!L23</f>
        <v>851640</v>
      </c>
      <c r="Q25" s="28">
        <f>rawdata07!M23</f>
        <v>273176</v>
      </c>
      <c r="R25" s="28">
        <f>rawdata07!N23</f>
        <v>163708</v>
      </c>
      <c r="S25" s="28">
        <f>rawdata07!O23</f>
        <v>236853</v>
      </c>
      <c r="T25" s="28">
        <f>rawdata07!P23</f>
        <v>177903</v>
      </c>
    </row>
    <row r="26" spans="1:20" ht="15">
      <c r="A26" s="7" t="s">
        <v>23</v>
      </c>
      <c r="B26" s="28">
        <f>+'Table 30(07)'!B26*211.702/204.138</f>
        <v>12984.836234628576</v>
      </c>
      <c r="C26" s="28">
        <f>+'Table 30(07)'!C26*211.702/204.138</f>
        <v>12424.917386451913</v>
      </c>
      <c r="D26" s="28">
        <f>+'Table 30(07)'!D26*211.702/204.138</f>
        <v>11574.223456166348</v>
      </c>
      <c r="E26" s="28">
        <f>+'Table 30(07)'!E26*211.702/204.138</f>
        <v>13237.60264540853</v>
      </c>
      <c r="F26" s="28">
        <f>+'Table 30(07)'!F26*211.702/204.138</f>
        <v>14707.470656672116</v>
      </c>
      <c r="G26" s="34">
        <f t="shared" si="0"/>
        <v>18.37077220898943</v>
      </c>
      <c r="H26" s="8"/>
      <c r="I26" s="28">
        <f>+'Table 30(07)'!I26*211.702/204.138</f>
        <v>13807.227175642407</v>
      </c>
      <c r="J26" s="28">
        <f>+'Table 30(07)'!J26*211.702/204.138</f>
        <v>12836.87488064242</v>
      </c>
      <c r="K26" s="28">
        <f>+'Table 30(07)'!K26*211.702/204.138</f>
        <v>12072.886071733483</v>
      </c>
      <c r="L26" s="28">
        <f>+'Table 30(07)'!L26*211.702/204.138</f>
        <v>14044.618603584555</v>
      </c>
      <c r="M26" s="28">
        <f>+'Table 30(07)'!M26*211.702/204.138</f>
        <v>16290.994494239822</v>
      </c>
      <c r="N26" s="34">
        <f t="shared" si="2"/>
        <v>26.907792166815458</v>
      </c>
      <c r="O26" s="26"/>
      <c r="P26" s="28">
        <f>rawdata07!L24</f>
        <v>917878</v>
      </c>
      <c r="Q26" s="28">
        <f>rawdata07!M24</f>
        <v>236246</v>
      </c>
      <c r="R26" s="28">
        <f>rawdata07!N24</f>
        <v>225432</v>
      </c>
      <c r="S26" s="28">
        <f>rawdata07!O24</f>
        <v>228313</v>
      </c>
      <c r="T26" s="28">
        <f>rawdata07!P24</f>
        <v>227887</v>
      </c>
    </row>
    <row r="27" spans="1:20" ht="15">
      <c r="A27" s="7" t="s">
        <v>24</v>
      </c>
      <c r="B27" s="28">
        <f>+'Table 30(07)'!B27*211.702/204.138</f>
        <v>9045.29222304143</v>
      </c>
      <c r="C27" s="28">
        <f>+'Table 30(07)'!C27*211.702/204.138</f>
        <v>9494.742728928628</v>
      </c>
      <c r="D27" s="28">
        <f>+'Table 30(07)'!D27*211.702/204.138</f>
        <v>8711.651378480534</v>
      </c>
      <c r="E27" s="28">
        <f>+'Table 30(07)'!E27*211.702/204.138</f>
        <v>8542.18996689697</v>
      </c>
      <c r="F27" s="28">
        <f>+'Table 30(07)'!F27*211.702/204.138</f>
        <v>9420.71846444728</v>
      </c>
      <c r="G27" s="34">
        <f t="shared" si="0"/>
        <v>-0.779634231223669</v>
      </c>
      <c r="H27" s="8"/>
      <c r="I27" s="28">
        <f>+'Table 30(07)'!I27*211.702/204.138</f>
        <v>9669.189200557737</v>
      </c>
      <c r="J27" s="28">
        <f>+'Table 30(07)'!J27*211.702/204.138</f>
        <v>9679.672432211491</v>
      </c>
      <c r="K27" s="28">
        <f>+'Table 30(07)'!K27*211.702/204.138</f>
        <v>8997.606120781453</v>
      </c>
      <c r="L27" s="28">
        <f>+'Table 30(07)'!L27*211.702/204.138</f>
        <v>9065.116042373043</v>
      </c>
      <c r="M27" s="28">
        <f>+'Table 30(07)'!M27*211.702/204.138</f>
        <v>10928.114367811819</v>
      </c>
      <c r="N27" s="34">
        <f t="shared" si="2"/>
        <v>12.897563882904029</v>
      </c>
      <c r="O27" s="26"/>
      <c r="P27" s="28">
        <f>rawdata07!L25</f>
        <v>1601774</v>
      </c>
      <c r="Q27" s="28">
        <f>rawdata07!M25</f>
        <v>406500</v>
      </c>
      <c r="R27" s="28">
        <f>rawdata07!N25</f>
        <v>398248</v>
      </c>
      <c r="S27" s="28">
        <f>rawdata07!O25</f>
        <v>397317</v>
      </c>
      <c r="T27" s="28">
        <f>rawdata07!P25</f>
        <v>399709</v>
      </c>
    </row>
    <row r="28" spans="1:20" ht="15">
      <c r="A28" s="7" t="s">
        <v>25</v>
      </c>
      <c r="B28" s="28">
        <f>+'Table 30(07)'!B28*211.702/204.138</f>
        <v>8871.845611527819</v>
      </c>
      <c r="C28" s="28">
        <f>+'Table 30(07)'!C28*211.702/204.138</f>
        <v>8395.266838666308</v>
      </c>
      <c r="D28" s="28">
        <f>+'Table 30(07)'!D28*211.702/204.138</f>
        <v>8526.503055618286</v>
      </c>
      <c r="E28" s="28">
        <f>+'Table 30(07)'!E28*211.702/204.138</f>
        <v>8812.900994290785</v>
      </c>
      <c r="F28" s="28">
        <f>+'Table 30(07)'!F28*211.702/204.138</f>
        <v>9790.641164061886</v>
      </c>
      <c r="G28" s="34">
        <f t="shared" si="0"/>
        <v>16.62096455313207</v>
      </c>
      <c r="H28" s="8"/>
      <c r="I28" s="28">
        <f>+'Table 30(07)'!I28*211.702/204.138</f>
        <v>9480.181431793488</v>
      </c>
      <c r="J28" s="28">
        <f>+'Table 30(07)'!J28*211.702/204.138</f>
        <v>8696.99135240541</v>
      </c>
      <c r="K28" s="28">
        <f>+'Table 30(07)'!K28*211.702/204.138</f>
        <v>8968.477881484483</v>
      </c>
      <c r="L28" s="28">
        <f>+'Table 30(07)'!L28*211.702/204.138</f>
        <v>9378.857846613619</v>
      </c>
      <c r="M28" s="28">
        <f>+'Table 30(07)'!M28*211.702/204.138</f>
        <v>10937.416772048648</v>
      </c>
      <c r="N28" s="34">
        <f t="shared" si="2"/>
        <v>25.760925001076167</v>
      </c>
      <c r="O28" s="26"/>
      <c r="P28" s="28">
        <f>rawdata07!L26</f>
        <v>805078</v>
      </c>
      <c r="Q28" s="28">
        <f>rawdata07!M26</f>
        <v>203833</v>
      </c>
      <c r="R28" s="28">
        <f>rawdata07!N26</f>
        <v>199738</v>
      </c>
      <c r="S28" s="28">
        <f>rawdata07!O26</f>
        <v>207399</v>
      </c>
      <c r="T28" s="28">
        <f>rawdata07!P26</f>
        <v>194108</v>
      </c>
    </row>
    <row r="29" spans="1:20" ht="15">
      <c r="A29" s="7" t="s">
        <v>26</v>
      </c>
      <c r="B29" s="28">
        <f>+'Table 30(07)'!B29*211.702/204.138</f>
        <v>6277.375338949492</v>
      </c>
      <c r="C29" s="28">
        <f>+'Table 30(07)'!C29*211.702/204.138</f>
        <v>6216.008502054304</v>
      </c>
      <c r="D29" s="28">
        <f>+'Table 30(07)'!D29*211.702/204.138</f>
        <v>6208.527355670206</v>
      </c>
      <c r="E29" s="28">
        <f>+'Table 30(07)'!E29*211.702/204.138</f>
        <v>6228.942125665279</v>
      </c>
      <c r="F29" s="28">
        <f>+'Table 30(07)'!F29*211.702/204.138</f>
        <v>6459.640611527854</v>
      </c>
      <c r="G29" s="34">
        <f t="shared" si="0"/>
        <v>3.9194301197148196</v>
      </c>
      <c r="H29" s="8"/>
      <c r="I29" s="28">
        <f>+'Table 30(07)'!I29*211.702/204.138</f>
        <v>7723.182758207464</v>
      </c>
      <c r="J29" s="28">
        <f>+'Table 30(07)'!J29*211.702/204.138</f>
        <v>7146.66475552616</v>
      </c>
      <c r="K29" s="28">
        <f>+'Table 30(07)'!K29*211.702/204.138</f>
        <v>7695.674027486652</v>
      </c>
      <c r="L29" s="28">
        <f>+'Table 30(07)'!L29*211.702/204.138</f>
        <v>7722.689371158561</v>
      </c>
      <c r="M29" s="28">
        <f>+'Table 30(07)'!M29*211.702/204.138</f>
        <v>8348.759121260884</v>
      </c>
      <c r="N29" s="34">
        <f t="shared" si="2"/>
        <v>16.820354764860134</v>
      </c>
      <c r="O29" s="26"/>
      <c r="P29" s="28">
        <f>rawdata07!L27</f>
        <v>491410</v>
      </c>
      <c r="Q29" s="28">
        <f>rawdata07!M27</f>
        <v>125366</v>
      </c>
      <c r="R29" s="28">
        <f>rawdata07!N27</f>
        <v>122105</v>
      </c>
      <c r="S29" s="28">
        <f>rawdata07!O27</f>
        <v>122938</v>
      </c>
      <c r="T29" s="28">
        <f>rawdata07!P27</f>
        <v>121001</v>
      </c>
    </row>
    <row r="30" spans="1:20" ht="15">
      <c r="A30" s="7" t="s">
        <v>27</v>
      </c>
      <c r="B30" s="28">
        <f>+'Table 30(07)'!B30*211.702/204.138</f>
        <v>7744.865562350164</v>
      </c>
      <c r="C30" s="28">
        <f>+'Table 30(07)'!C30*211.702/204.138</f>
        <v>8278.387324980939</v>
      </c>
      <c r="D30" s="28">
        <f>+'Table 30(07)'!D30*211.702/204.138</f>
        <v>7693.2811299489695</v>
      </c>
      <c r="E30" s="28">
        <f>+'Table 30(07)'!E30*211.702/204.138</f>
        <v>7337.200201314546</v>
      </c>
      <c r="F30" s="28">
        <f>+'Table 30(07)'!F30*211.702/204.138</f>
        <v>7667.028304674559</v>
      </c>
      <c r="G30" s="34">
        <f t="shared" si="0"/>
        <v>-7.385001405545943</v>
      </c>
      <c r="H30" s="8"/>
      <c r="I30" s="28">
        <f>+'Table 30(07)'!I30*211.702/204.138</f>
        <v>8504.631334850817</v>
      </c>
      <c r="J30" s="28">
        <f>+'Table 30(07)'!J30*211.702/204.138</f>
        <v>8608.949130615258</v>
      </c>
      <c r="K30" s="28">
        <f>+'Table 30(07)'!K30*211.702/204.138</f>
        <v>8320.545825944986</v>
      </c>
      <c r="L30" s="28">
        <f>+'Table 30(07)'!L30*211.702/204.138</f>
        <v>8195.207832507329</v>
      </c>
      <c r="M30" s="28">
        <f>+'Table 30(07)'!M30*211.702/204.138</f>
        <v>8899.054605993468</v>
      </c>
      <c r="N30" s="34">
        <f t="shared" si="2"/>
        <v>3.369812865388334</v>
      </c>
      <c r="O30" s="26"/>
      <c r="P30" s="28">
        <f>rawdata07!L28</f>
        <v>910142</v>
      </c>
      <c r="Q30" s="28">
        <f>rawdata07!M28</f>
        <v>229433</v>
      </c>
      <c r="R30" s="28">
        <f>rawdata07!N28</f>
        <v>227371</v>
      </c>
      <c r="S30" s="28">
        <f>rawdata07!O28</f>
        <v>228580</v>
      </c>
      <c r="T30" s="28">
        <f>rawdata07!P28</f>
        <v>224758</v>
      </c>
    </row>
    <row r="31" spans="1:20" ht="15">
      <c r="A31" s="7" t="s">
        <v>28</v>
      </c>
      <c r="B31" s="28">
        <f>+'Table 30(07)'!B31*211.702/204.138</f>
        <v>8355.99736049086</v>
      </c>
      <c r="C31" s="28">
        <f>+'Table 30(07)'!C31*211.702/204.138</f>
        <v>7880.689621507996</v>
      </c>
      <c r="D31" s="28">
        <f>+'Table 30(07)'!D31*211.702/204.138</f>
        <v>8145.287317832825</v>
      </c>
      <c r="E31" s="28">
        <f>+'Table 30(07)'!E31*211.702/204.138</f>
        <v>7971.632390154771</v>
      </c>
      <c r="F31" s="28">
        <f>+'Table 30(07)'!F31*211.702/204.138</f>
        <v>9462.710968722733</v>
      </c>
      <c r="G31" s="34">
        <f t="shared" si="0"/>
        <v>20.074656193755946</v>
      </c>
      <c r="H31" s="8"/>
      <c r="I31" s="28">
        <f>+'Table 30(07)'!I31*211.702/204.138</f>
        <v>9291.995281699574</v>
      </c>
      <c r="J31" s="28">
        <f>+'Table 30(07)'!J31*211.702/204.138</f>
        <v>8397.609109244626</v>
      </c>
      <c r="K31" s="28">
        <f>+'Table 30(07)'!K31*211.702/204.138</f>
        <v>8910.70728493977</v>
      </c>
      <c r="L31" s="28">
        <f>+'Table 30(07)'!L31*211.702/204.138</f>
        <v>8850.869610142065</v>
      </c>
      <c r="M31" s="28">
        <f>+'Table 30(07)'!M31*211.702/204.138</f>
        <v>11064.54153158794</v>
      </c>
      <c r="N31" s="34">
        <f t="shared" si="2"/>
        <v>31.758234845765614</v>
      </c>
      <c r="O31" s="26"/>
      <c r="P31" s="28">
        <f>rawdata07!L29</f>
        <v>144215</v>
      </c>
      <c r="Q31" s="28">
        <f>rawdata07!M29</f>
        <v>36457</v>
      </c>
      <c r="R31" s="28">
        <f>rawdata07!N29</f>
        <v>35735</v>
      </c>
      <c r="S31" s="28">
        <f>rawdata07!O29</f>
        <v>36786</v>
      </c>
      <c r="T31" s="28">
        <f>rawdata07!P29</f>
        <v>35237</v>
      </c>
    </row>
    <row r="32" spans="1:20" ht="15">
      <c r="A32" s="7" t="s">
        <v>29</v>
      </c>
      <c r="B32" s="28">
        <f>+'Table 30(07)'!B32*211.702/204.138</f>
        <v>8099.1047792723175</v>
      </c>
      <c r="C32" s="28">
        <f>+'Table 30(07)'!C32*211.702/204.138</f>
        <v>7877.302946133222</v>
      </c>
      <c r="D32" s="28">
        <f>+'Table 30(07)'!D32*211.702/204.138</f>
        <v>8218.026596173962</v>
      </c>
      <c r="E32" s="28">
        <f>+'Table 30(07)'!E32*211.702/204.138</f>
        <v>8356.553358370407</v>
      </c>
      <c r="F32" s="28">
        <f>+'Table 30(07)'!F32*211.702/204.138</f>
        <v>7950.359310062645</v>
      </c>
      <c r="G32" s="34">
        <f t="shared" si="0"/>
        <v>0.9274286444103923</v>
      </c>
      <c r="H32" s="8"/>
      <c r="I32" s="28">
        <f>+'Table 30(07)'!I32*211.702/204.138</f>
        <v>9041.624063372908</v>
      </c>
      <c r="J32" s="28">
        <f>+'Table 30(07)'!J32*211.702/204.138</f>
        <v>8470.251623094251</v>
      </c>
      <c r="K32" s="28">
        <f>+'Table 30(07)'!K32*211.702/204.138</f>
        <v>8944.359342993039</v>
      </c>
      <c r="L32" s="28">
        <f>+'Table 30(07)'!L32*211.702/204.138</f>
        <v>9291.09461063605</v>
      </c>
      <c r="M32" s="28">
        <f>+'Table 30(07)'!M32*211.702/204.138</f>
        <v>9475.419815198598</v>
      </c>
      <c r="N32" s="34">
        <f t="shared" si="2"/>
        <v>11.86704051817945</v>
      </c>
      <c r="O32" s="26"/>
      <c r="P32" s="28">
        <f>rawdata07!L30</f>
        <v>285586</v>
      </c>
      <c r="Q32" s="28">
        <f>rawdata07!M30</f>
        <v>71778</v>
      </c>
      <c r="R32" s="28">
        <f>rawdata07!N30</f>
        <v>73440</v>
      </c>
      <c r="S32" s="28">
        <f>rawdata07!O30</f>
        <v>69095</v>
      </c>
      <c r="T32" s="28">
        <f>rawdata07!P30</f>
        <v>71273</v>
      </c>
    </row>
    <row r="33" spans="1:20" ht="15">
      <c r="A33" s="7" t="s">
        <v>30</v>
      </c>
      <c r="B33" s="28">
        <f>+'Table 30(07)'!B33*211.702/204.138</f>
        <v>7616.617843427801</v>
      </c>
      <c r="C33" s="28">
        <f>+'Table 30(07)'!C33*211.702/204.138</f>
        <v>7569.888575623845</v>
      </c>
      <c r="D33" s="28">
        <f>+'Table 30(07)'!D33*211.702/204.138</f>
        <v>8786.40909906546</v>
      </c>
      <c r="E33" s="28">
        <f>+'Table 30(07)'!E33*211.702/204.138</f>
        <v>8786.40909906546</v>
      </c>
      <c r="F33" s="28">
        <f>+'Table 30(07)'!F33*211.702/204.138</f>
        <v>8786.40909906546</v>
      </c>
      <c r="G33" s="34">
        <f t="shared" si="0"/>
        <v>16.07052087079578</v>
      </c>
      <c r="H33" s="8"/>
      <c r="I33" s="28">
        <f>+'Table 30(07)'!I33*211.702/204.138</f>
        <v>8288.974934779337</v>
      </c>
      <c r="J33" s="28">
        <f>+'Table 30(07)'!J33*211.702/204.138</f>
        <v>8230.916924254137</v>
      </c>
      <c r="K33" s="28">
        <f>+'Table 30(07)'!K33*211.702/204.138</f>
        <v>9742.362848260622</v>
      </c>
      <c r="L33" s="28">
        <f>+'Table 30(07)'!L33*211.702/204.138</f>
        <v>9742.362848260622</v>
      </c>
      <c r="M33" s="28">
        <f>+'Table 30(07)'!M33*211.702/204.138</f>
        <v>9742.362848260622</v>
      </c>
      <c r="N33" s="34">
        <f t="shared" si="2"/>
        <v>18.363032186033728</v>
      </c>
      <c r="O33" s="26"/>
      <c r="P33" s="28">
        <f>rawdata07!L31</f>
        <v>422782</v>
      </c>
      <c r="Q33" s="28">
        <f>rawdata07!M31</f>
        <v>406542</v>
      </c>
      <c r="R33" s="28">
        <f>rawdata07!N31</f>
        <v>16240</v>
      </c>
      <c r="S33" s="28">
        <f>rawdata07!O31</f>
        <v>16240</v>
      </c>
      <c r="T33" s="28">
        <f>rawdata07!P31</f>
        <v>16240</v>
      </c>
    </row>
    <row r="34" spans="1:20" ht="15">
      <c r="A34" s="9" t="s">
        <v>31</v>
      </c>
      <c r="B34" s="28">
        <f>+'Table 30(07)'!B34*211.702/204.138</f>
        <v>10736.213425189406</v>
      </c>
      <c r="C34" s="28">
        <f>+'Table 30(07)'!C34*211.702/204.138</f>
        <v>11303.562543188917</v>
      </c>
      <c r="D34" s="28">
        <f>+'Table 30(07)'!D34*211.702/204.138</f>
        <v>11354.313094214325</v>
      </c>
      <c r="E34" s="28">
        <f>+'Table 30(07)'!E34*211.702/204.138</f>
        <v>10345.888777911081</v>
      </c>
      <c r="F34" s="28">
        <f>+'Table 30(07)'!F34*211.702/204.138</f>
        <v>9916.009246032252</v>
      </c>
      <c r="G34" s="34">
        <f t="shared" si="0"/>
        <v>-12.275362673095923</v>
      </c>
      <c r="H34" s="8"/>
      <c r="I34" s="28">
        <f>+'Table 30(07)'!I34*211.702/204.138</f>
        <v>11451.079306591555</v>
      </c>
      <c r="J34" s="28">
        <f>+'Table 30(07)'!J34*211.702/204.138</f>
        <v>11677.17042049295</v>
      </c>
      <c r="K34" s="28">
        <f>+'Table 30(07)'!K34*211.702/204.138</f>
        <v>11966.589002175706</v>
      </c>
      <c r="L34" s="28">
        <f>+'Table 30(07)'!L34*211.702/204.138</f>
        <v>11144.467271350064</v>
      </c>
      <c r="M34" s="28">
        <f>+'Table 30(07)'!M34*211.702/204.138</f>
        <v>11005.546442550976</v>
      </c>
      <c r="N34" s="34">
        <f t="shared" si="2"/>
        <v>-5.751598664375932</v>
      </c>
      <c r="O34" s="26"/>
      <c r="P34" s="28">
        <f>rawdata07!L32</f>
        <v>198625</v>
      </c>
      <c r="Q34" s="28">
        <f>rawdata07!M32</f>
        <v>49717</v>
      </c>
      <c r="R34" s="28">
        <f>rawdata07!N32</f>
        <v>49873</v>
      </c>
      <c r="S34" s="28">
        <f>rawdata07!O32</f>
        <v>51632</v>
      </c>
      <c r="T34" s="28">
        <f>rawdata07!P32</f>
        <v>47403</v>
      </c>
    </row>
    <row r="35" spans="1:20" ht="15">
      <c r="A35" s="9" t="s">
        <v>32</v>
      </c>
      <c r="B35" s="28">
        <f>+'Table 30(07)'!B35*211.702/204.138</f>
        <v>15560.976552584341</v>
      </c>
      <c r="C35" s="28">
        <f>+'Table 30(07)'!C35*211.702/204.138</f>
        <v>14951.579108016169</v>
      </c>
      <c r="D35" s="28">
        <f>+'Table 30(07)'!D35*211.702/204.138</f>
        <v>14370.595312722271</v>
      </c>
      <c r="E35" s="28">
        <f>+'Table 30(07)'!E35*211.702/204.138</f>
        <v>14220.020278797212</v>
      </c>
      <c r="F35" s="28">
        <f>+'Table 30(07)'!F35*211.702/204.138</f>
        <v>18724.844065171696</v>
      </c>
      <c r="G35" s="34">
        <f t="shared" si="0"/>
        <v>25.23656484640155</v>
      </c>
      <c r="H35" s="8"/>
      <c r="I35" s="28">
        <f>+'Table 30(07)'!I35*211.702/204.138</f>
        <v>16271.945566825632</v>
      </c>
      <c r="J35" s="28">
        <f>+'Table 30(07)'!J35*211.702/204.138</f>
        <v>15244.865443361374</v>
      </c>
      <c r="K35" s="28">
        <f>+'Table 30(07)'!K35*211.702/204.138</f>
        <v>14763.172499052618</v>
      </c>
      <c r="L35" s="28">
        <f>+'Table 30(07)'!L35*211.702/204.138</f>
        <v>14842.295444664454</v>
      </c>
      <c r="M35" s="28">
        <f>+'Table 30(07)'!M35*211.702/204.138</f>
        <v>20267.8657520091</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+'Table 30(07)'!B36*211.702/204.138</f>
        <v>7792.69920326362</v>
      </c>
      <c r="C36" s="28">
        <f>+'Table 30(07)'!C36*211.702/204.138</f>
        <v>7479.265010009593</v>
      </c>
      <c r="D36" s="28">
        <f>+'Table 30(07)'!D36*211.702/204.138</f>
        <v>8004.7433124476165</v>
      </c>
      <c r="E36" s="28">
        <f>+'Table 30(07)'!E36*211.702/204.138</f>
        <v>7446.25129462929</v>
      </c>
      <c r="F36" s="28">
        <f>+'Table 30(07)'!F36*211.702/204.138</f>
        <v>8650.27054321071</v>
      </c>
      <c r="G36" s="34">
        <f t="shared" si="0"/>
        <v>15.656692624662261</v>
      </c>
      <c r="H36" s="8"/>
      <c r="I36" s="28">
        <f>+'Table 30(07)'!I36*211.702/204.138</f>
        <v>8955.01541497227</v>
      </c>
      <c r="J36" s="28">
        <f>+'Table 30(07)'!J36*211.702/204.138</f>
        <v>8406.521163045865</v>
      </c>
      <c r="K36" s="28">
        <f>+'Table 30(07)'!K36*211.702/204.138</f>
        <v>9039.819832395155</v>
      </c>
      <c r="L36" s="28">
        <f>+'Table 30(07)'!L36*211.702/204.138</f>
        <v>8644.160178767715</v>
      </c>
      <c r="M36" s="28">
        <f>+'Table 30(07)'!M36*211.702/204.138</f>
        <v>10226.18850077288</v>
      </c>
      <c r="N36" s="34">
        <f t="shared" si="2"/>
        <v>21.64590206143857</v>
      </c>
      <c r="O36" s="26"/>
      <c r="P36" s="28">
        <f>rawdata07!L34</f>
        <v>327816</v>
      </c>
      <c r="Q36" s="28">
        <f>rawdata07!M34</f>
        <v>143151</v>
      </c>
      <c r="R36" s="28">
        <f>rawdata07!N34</f>
        <v>20984</v>
      </c>
      <c r="S36" s="28">
        <f>rawdata07!O34</f>
        <v>83013</v>
      </c>
      <c r="T36" s="28">
        <f>rawdata07!P34</f>
        <v>80668</v>
      </c>
    </row>
    <row r="37" spans="1:20" ht="15">
      <c r="A37" s="9" t="s">
        <v>34</v>
      </c>
      <c r="B37" s="28">
        <f>+'Table 30(07)'!B37*211.702/204.138</f>
        <v>15744.439313277078</v>
      </c>
      <c r="C37" s="28">
        <f>+'Table 30(07)'!C37*211.702/204.138</f>
        <v>17061.394541271875</v>
      </c>
      <c r="D37" s="28">
        <f>+'Table 30(07)'!D37*211.702/204.138</f>
        <v>15185.277608065348</v>
      </c>
      <c r="E37" s="28">
        <f>+'Table 30(07)'!E37*211.702/204.138</f>
        <v>15493.989371284955</v>
      </c>
      <c r="F37" s="28">
        <f>+'Table 30(07)'!F37*211.702/204.138</f>
        <v>14213.295117926315</v>
      </c>
      <c r="G37" s="34">
        <f t="shared" si="0"/>
        <v>-16.693239327277425</v>
      </c>
      <c r="H37" s="8"/>
      <c r="I37" s="28">
        <f>+'Table 30(07)'!I37*211.702/204.138</f>
        <v>16966.75852930923</v>
      </c>
      <c r="J37" s="28">
        <f>+'Table 30(07)'!J37*211.702/204.138</f>
        <v>17424.461021446863</v>
      </c>
      <c r="K37" s="28">
        <f>+'Table 30(07)'!K37*211.702/204.138</f>
        <v>15969.701263862165</v>
      </c>
      <c r="L37" s="28">
        <f>+'Table 30(07)'!L37*211.702/204.138</f>
        <v>17333.451174142472</v>
      </c>
      <c r="M37" s="28">
        <f>+'Table 30(07)'!M37*211.702/204.138</f>
        <v>16433.763160007515</v>
      </c>
      <c r="N37" s="34">
        <f t="shared" si="2"/>
        <v>-5.685672918203609</v>
      </c>
      <c r="O37" s="26"/>
      <c r="P37" s="28">
        <f>rawdata07!L35</f>
        <v>2753915</v>
      </c>
      <c r="Q37" s="28">
        <f>rawdata07!M35</f>
        <v>688703</v>
      </c>
      <c r="R37" s="28">
        <f>rawdata07!N35</f>
        <v>696423</v>
      </c>
      <c r="S37" s="28">
        <f>rawdata07!O35</f>
        <v>1232328</v>
      </c>
      <c r="T37" s="28">
        <f>rawdata07!P35</f>
        <v>136461</v>
      </c>
    </row>
    <row r="38" spans="1:20" ht="15">
      <c r="A38" s="9" t="s">
        <v>35</v>
      </c>
      <c r="B38" s="28">
        <f>+'Table 30(07)'!B38*211.702/204.138</f>
        <v>7404.972241797662</v>
      </c>
      <c r="C38" s="28">
        <f>+'Table 30(07)'!C38*211.702/204.138</f>
        <v>7475.797045082774</v>
      </c>
      <c r="D38" s="28">
        <f>+'Table 30(07)'!D38*211.702/204.138</f>
        <v>7277.917405364414</v>
      </c>
      <c r="E38" s="28">
        <f>+'Table 30(07)'!E38*211.702/204.138</f>
        <v>7372.338060530186</v>
      </c>
      <c r="F38" s="28">
        <f>+'Table 30(07)'!F38*211.702/204.138</f>
        <v>7468.4835669084805</v>
      </c>
      <c r="G38" s="34">
        <f t="shared" si="0"/>
        <v>-0.09782874160694661</v>
      </c>
      <c r="H38" s="8"/>
      <c r="I38" s="28">
        <f>+'Table 30(07)'!I38*211.702/204.138</f>
        <v>8271.513241464161</v>
      </c>
      <c r="J38" s="28">
        <f>+'Table 30(07)'!J38*211.702/204.138</f>
        <v>8099.036819655582</v>
      </c>
      <c r="K38" s="28">
        <f>+'Table 30(07)'!K38*211.702/204.138</f>
        <v>8084.833756393178</v>
      </c>
      <c r="L38" s="28">
        <f>+'Table 30(07)'!L38*211.702/204.138</f>
        <v>8252.913853443908</v>
      </c>
      <c r="M38" s="28">
        <f>+'Table 30(07)'!M38*211.702/204.138</f>
        <v>8658.443990572805</v>
      </c>
      <c r="N38" s="34">
        <f t="shared" si="2"/>
        <v>6.907082698520345</v>
      </c>
      <c r="O38" s="26"/>
      <c r="P38" s="28">
        <f>rawdata07!L36</f>
        <v>1399586</v>
      </c>
      <c r="Q38" s="28">
        <f>rawdata07!M36</f>
        <v>404014</v>
      </c>
      <c r="R38" s="28">
        <f>rawdata07!N36</f>
        <v>312170</v>
      </c>
      <c r="S38" s="28">
        <f>rawdata07!O36</f>
        <v>336524</v>
      </c>
      <c r="T38" s="28">
        <f>rawdata07!P36</f>
        <v>346878</v>
      </c>
    </row>
    <row r="39" spans="1:20" ht="15">
      <c r="A39" s="9" t="s">
        <v>36</v>
      </c>
      <c r="B39" s="28">
        <f>+'Table 30(07)'!B39*211.702/204.138</f>
        <v>7804.15179690252</v>
      </c>
      <c r="C39" s="28">
        <f>+'Table 30(07)'!C39*211.702/204.138</f>
        <v>7199.093809332884</v>
      </c>
      <c r="D39" s="28">
        <f>+'Table 30(07)'!D39*211.702/204.138</f>
        <v>8020.848305067197</v>
      </c>
      <c r="E39" s="28">
        <f>+'Table 30(07)'!E39*211.702/204.138</f>
        <v>7808.9755629032725</v>
      </c>
      <c r="F39" s="28">
        <f>+'Table 30(07)'!F39*211.702/204.138</f>
        <v>8179.573383279178</v>
      </c>
      <c r="G39" s="34">
        <f t="shared" si="0"/>
        <v>13.61948600635268</v>
      </c>
      <c r="H39" s="8"/>
      <c r="I39" s="28">
        <f>+'Table 30(07)'!I39*211.702/204.138</f>
        <v>8930.187204567756</v>
      </c>
      <c r="J39" s="28">
        <f>+'Table 30(07)'!J39*211.702/204.138</f>
        <v>7986.182535581475</v>
      </c>
      <c r="K39" s="28">
        <f>+'Table 30(07)'!K39*211.702/204.138</f>
        <v>8840.133899012697</v>
      </c>
      <c r="L39" s="28">
        <f>+'Table 30(07)'!L39*211.702/204.138</f>
        <v>8730.539001928068</v>
      </c>
      <c r="M39" s="28">
        <f>+'Table 30(07)'!M39*211.702/204.138</f>
        <v>10167.131638384642</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+'Table 30(07)'!B40*211.702/204.138</f>
        <v>8894.317179931439</v>
      </c>
      <c r="C40" s="28">
        <f>+'Table 30(07)'!C40*211.702/204.138</f>
        <v>9068.456037725837</v>
      </c>
      <c r="D40" s="28">
        <f>+'Table 30(07)'!D40*211.702/204.138</f>
        <v>8423.396971270331</v>
      </c>
      <c r="E40" s="28">
        <f>+'Table 30(07)'!E40*211.702/204.138</f>
        <v>8300.67785728798</v>
      </c>
      <c r="F40" s="28">
        <f>+'Table 30(07)'!F40*211.702/204.138</f>
        <v>9781.645721968547</v>
      </c>
      <c r="G40" s="34">
        <f t="shared" si="0"/>
        <v>7.864510576836432</v>
      </c>
      <c r="H40" s="8"/>
      <c r="I40" s="28">
        <f>+'Table 30(07)'!I40*211.702/204.138</f>
        <v>9684.650033809168</v>
      </c>
      <c r="J40" s="28">
        <f>+'Table 30(07)'!J40*211.702/204.138</f>
        <v>9402.178323915667</v>
      </c>
      <c r="K40" s="28">
        <f>+'Table 30(07)'!K40*211.702/204.138</f>
        <v>8883.756003949195</v>
      </c>
      <c r="L40" s="28">
        <f>+'Table 30(07)'!L40*211.702/204.138</f>
        <v>9045.520792234773</v>
      </c>
      <c r="M40" s="28">
        <f>+'Table 30(07)'!M40*211.702/204.138</f>
        <v>11410.092960757065</v>
      </c>
      <c r="N40" s="34">
        <f t="shared" si="2"/>
        <v>21.355845078304945</v>
      </c>
      <c r="O40" s="26"/>
      <c r="P40" s="28">
        <f>rawdata07!L38</f>
        <v>1758645</v>
      </c>
      <c r="Q40" s="28">
        <f>rawdata07!M38</f>
        <v>443153</v>
      </c>
      <c r="R40" s="28">
        <f>rawdata07!N38</f>
        <v>440868</v>
      </c>
      <c r="S40" s="28">
        <f>rawdata07!O38</f>
        <v>435955</v>
      </c>
      <c r="T40" s="28">
        <f>rawdata07!P38</f>
        <v>438669</v>
      </c>
    </row>
    <row r="41" spans="1:20" ht="15">
      <c r="A41" s="7" t="s">
        <v>38</v>
      </c>
      <c r="B41" s="28">
        <f>+'Table 30(07)'!B41*211.702/204.138</f>
        <v>6514.145700093451</v>
      </c>
      <c r="C41" s="28">
        <f>+'Table 30(07)'!C41*211.702/204.138</f>
        <v>6204.584820719415</v>
      </c>
      <c r="D41" s="28">
        <f>+'Table 30(07)'!D41*211.702/204.138</f>
        <v>6545.327649607335</v>
      </c>
      <c r="E41" s="28">
        <f>+'Table 30(07)'!E41*211.702/204.138</f>
        <v>6719.48529647479</v>
      </c>
      <c r="F41" s="28">
        <f>+'Table 30(07)'!F41*211.702/204.138</f>
        <v>6546.88611738275</v>
      </c>
      <c r="G41" s="34">
        <f t="shared" si="0"/>
        <v>5.516908972221055</v>
      </c>
      <c r="H41" s="8"/>
      <c r="I41" s="28">
        <f>+'Table 30(07)'!I41*211.702/204.138</f>
        <v>7472.763180649373</v>
      </c>
      <c r="J41" s="28">
        <f>+'Table 30(07)'!J41*211.702/204.138</f>
        <v>6705.835695478965</v>
      </c>
      <c r="K41" s="28">
        <f>+'Table 30(07)'!K41*211.702/204.138</f>
        <v>7355.060447100631</v>
      </c>
      <c r="L41" s="28">
        <f>+'Table 30(07)'!L41*211.702/204.138</f>
        <v>7867.871153862043</v>
      </c>
      <c r="M41" s="28">
        <f>+'Table 30(07)'!M41*211.702/204.138</f>
        <v>7999.666402404531</v>
      </c>
      <c r="N41" s="34">
        <f t="shared" si="2"/>
        <v>19.29410092462986</v>
      </c>
      <c r="O41" s="26"/>
      <c r="P41" s="28">
        <f>rawdata07!L39</f>
        <v>638091</v>
      </c>
      <c r="Q41" s="28">
        <f>rawdata07!M39</f>
        <v>160218</v>
      </c>
      <c r="R41" s="28">
        <f>rawdata07!N39</f>
        <v>159481</v>
      </c>
      <c r="S41" s="28">
        <f>rawdata07!O39</f>
        <v>198147</v>
      </c>
      <c r="T41" s="28">
        <f>rawdata07!P39</f>
        <v>120245</v>
      </c>
    </row>
    <row r="42" spans="1:20" ht="15">
      <c r="A42" s="7" t="s">
        <v>39</v>
      </c>
      <c r="B42" s="28">
        <f>+'Table 30(07)'!B42*211.702/204.138</f>
        <v>7911.448886127884</v>
      </c>
      <c r="C42" s="28">
        <f>+'Table 30(07)'!C42*211.702/204.138</f>
        <v>7533.913374253953</v>
      </c>
      <c r="D42" s="28">
        <f>+'Table 30(07)'!D42*211.702/204.138</f>
        <v>7773.2026488828</v>
      </c>
      <c r="E42" s="28">
        <f>+'Table 30(07)'!E42*211.702/204.138</f>
        <v>8102.8392384427425</v>
      </c>
      <c r="F42" s="28">
        <f>+'Table 30(07)'!F42*211.702/204.138</f>
        <v>8244.270541210828</v>
      </c>
      <c r="G42" s="34">
        <f t="shared" si="0"/>
        <v>9.428793930448103</v>
      </c>
      <c r="H42" s="8"/>
      <c r="I42" s="28">
        <f>+'Table 30(07)'!I42*211.702/204.138</f>
        <v>8794.854554669048</v>
      </c>
      <c r="J42" s="28">
        <f>+'Table 30(07)'!J42*211.702/204.138</f>
        <v>8047.86221023745</v>
      </c>
      <c r="K42" s="28">
        <f>+'Table 30(07)'!K42*211.702/204.138</f>
        <v>8532.495649845572</v>
      </c>
      <c r="L42" s="28">
        <f>+'Table 30(07)'!L42*211.702/204.138</f>
        <v>9235.825226698336</v>
      </c>
      <c r="M42" s="28">
        <f>+'Table 30(07)'!M42*211.702/204.138</f>
        <v>9379.766066717659</v>
      </c>
      <c r="N42" s="34">
        <f t="shared" si="2"/>
        <v>16.549784547577527</v>
      </c>
      <c r="O42" s="26"/>
      <c r="P42" s="28">
        <f>rawdata07!L40</f>
        <v>551857</v>
      </c>
      <c r="Q42" s="28">
        <f>rawdata07!M40</f>
        <v>142492</v>
      </c>
      <c r="R42" s="28">
        <f>rawdata07!N40</f>
        <v>133451</v>
      </c>
      <c r="S42" s="28">
        <f>rawdata07!O40</f>
        <v>138479</v>
      </c>
      <c r="T42" s="28">
        <f>rawdata07!P40</f>
        <v>137435</v>
      </c>
    </row>
    <row r="43" spans="1:20" ht="15">
      <c r="A43" s="7" t="s">
        <v>40</v>
      </c>
      <c r="B43" s="28">
        <f>+'Table 30(07)'!B43*211.702/204.138</f>
        <v>9684.728056515756</v>
      </c>
      <c r="C43" s="28">
        <f>+'Table 30(07)'!C43*211.702/204.138</f>
        <v>10958.262120605523</v>
      </c>
      <c r="D43" s="28">
        <f>+'Table 30(07)'!D43*211.702/204.138</f>
        <v>9748.506840301301</v>
      </c>
      <c r="E43" s="28">
        <f>+'Table 30(07)'!E43*211.702/204.138</f>
        <v>9443.426183480595</v>
      </c>
      <c r="F43" s="28">
        <f>+'Table 30(07)'!F43*211.702/204.138</f>
        <v>8563.498225079113</v>
      </c>
      <c r="G43" s="34">
        <f t="shared" si="0"/>
        <v>-21.853500757418296</v>
      </c>
      <c r="H43" s="8"/>
      <c r="I43" s="28">
        <f>+'Table 30(07)'!I43*211.702/204.138</f>
        <v>10400.965733611742</v>
      </c>
      <c r="J43" s="28">
        <f>+'Table 30(07)'!J43*211.702/204.138</f>
        <v>11229.967211781877</v>
      </c>
      <c r="K43" s="28">
        <f>+'Table 30(07)'!K43*211.702/204.138</f>
        <v>10135.854864659963</v>
      </c>
      <c r="L43" s="28">
        <f>+'Table 30(07)'!L43*211.702/204.138</f>
        <v>10107.54533071296</v>
      </c>
      <c r="M43" s="28">
        <f>+'Table 30(07)'!M43*211.702/204.138</f>
        <v>10124.301204445892</v>
      </c>
      <c r="N43" s="34">
        <f t="shared" si="2"/>
        <v>-9.845674403893005</v>
      </c>
      <c r="O43" s="26"/>
      <c r="P43" s="28">
        <f>rawdata07!L41</f>
        <v>1760451</v>
      </c>
      <c r="Q43" s="28">
        <f>rawdata07!M41</f>
        <v>442707</v>
      </c>
      <c r="R43" s="28">
        <f>rawdata07!N41</f>
        <v>438673</v>
      </c>
      <c r="S43" s="28">
        <f>rawdata07!O41</f>
        <v>447605</v>
      </c>
      <c r="T43" s="28">
        <f>rawdata07!P41</f>
        <v>431466</v>
      </c>
    </row>
    <row r="44" spans="1:20" ht="15">
      <c r="A44" s="9" t="s">
        <v>41</v>
      </c>
      <c r="B44" s="28">
        <f>+'Table 30(07)'!B44*211.702/204.138</f>
        <v>12599.601178262314</v>
      </c>
      <c r="C44" s="28">
        <f>+'Table 30(07)'!C44*211.702/204.138</f>
        <v>12195.58976188022</v>
      </c>
      <c r="D44" s="28">
        <f>+'Table 30(07)'!D44*211.702/204.138</f>
        <v>13502.969197022661</v>
      </c>
      <c r="E44" s="28">
        <f>+'Table 30(07)'!E44*211.702/204.138</f>
        <v>12108.134110932764</v>
      </c>
      <c r="F44" s="28">
        <f>+'Table 30(07)'!F44*211.702/204.138</f>
        <v>12673.280218417582</v>
      </c>
      <c r="G44" s="34">
        <f t="shared" si="0"/>
        <v>3.9169114890243404</v>
      </c>
      <c r="H44" s="8"/>
      <c r="I44" s="28">
        <f>+'Table 30(07)'!I44*211.702/204.138</f>
        <v>13732.959721056597</v>
      </c>
      <c r="J44" s="28">
        <f>+'Table 30(07)'!J44*211.702/204.138</f>
        <v>12748.981922377883</v>
      </c>
      <c r="K44" s="28">
        <f>+'Table 30(07)'!K44*211.702/204.138</f>
        <v>14234.469773624667</v>
      </c>
      <c r="L44" s="28">
        <f>+'Table 30(07)'!L44*211.702/204.138</f>
        <v>13271.212956338702</v>
      </c>
      <c r="M44" s="28">
        <f>+'Table 30(07)'!M44*211.702/204.138</f>
        <v>14816.822871086104</v>
      </c>
      <c r="N44" s="34">
        <f t="shared" si="2"/>
        <v>16.219655508951703</v>
      </c>
      <c r="O44" s="26"/>
      <c r="P44" s="28">
        <f>rawdata07!L42</f>
        <v>147861</v>
      </c>
      <c r="Q44" s="28">
        <f>rawdata07!M42</f>
        <v>38638</v>
      </c>
      <c r="R44" s="28">
        <f>rawdata07!N42</f>
        <v>35437</v>
      </c>
      <c r="S44" s="28">
        <f>rawdata07!O42</f>
        <v>38643</v>
      </c>
      <c r="T44" s="28">
        <f>rawdata07!P42</f>
        <v>35143</v>
      </c>
    </row>
    <row r="45" spans="1:20" ht="15">
      <c r="A45" s="9" t="s">
        <v>42</v>
      </c>
      <c r="B45" s="28">
        <f>+'Table 30(07)'!B45*211.702/204.138</f>
        <v>7866.410009682808</v>
      </c>
      <c r="C45" s="28">
        <f>+'Table 30(07)'!C45*211.702/204.138</f>
        <v>7637.083244381477</v>
      </c>
      <c r="D45" s="28">
        <f>+'Table 30(07)'!D45*211.702/204.138</f>
        <v>8110.943609306382</v>
      </c>
      <c r="E45" s="28">
        <f>+'Table 30(07)'!E45*211.702/204.138</f>
        <v>7853.506218029019</v>
      </c>
      <c r="F45" s="28">
        <f>+'Table 30(07)'!F45*211.702/204.138</f>
        <v>7902.109443864629</v>
      </c>
      <c r="G45" s="34">
        <f t="shared" si="0"/>
        <v>3.470254166446709</v>
      </c>
      <c r="H45" s="8"/>
      <c r="I45" s="28">
        <f>+'Table 30(07)'!I45*211.702/204.138</f>
        <v>8867.396067286092</v>
      </c>
      <c r="J45" s="28">
        <f>+'Table 30(07)'!J45*211.702/204.138</f>
        <v>8287.090418385242</v>
      </c>
      <c r="K45" s="28">
        <f>+'Table 30(07)'!K45*211.702/204.138</f>
        <v>9060.572852949846</v>
      </c>
      <c r="L45" s="28">
        <f>+'Table 30(07)'!L45*211.702/204.138</f>
        <v>8899.86992199168</v>
      </c>
      <c r="M45" s="28">
        <f>+'Table 30(07)'!M45*211.702/204.138</f>
        <v>9301.625411197945</v>
      </c>
      <c r="N45" s="34">
        <f t="shared" si="2"/>
        <v>12.24235457310707</v>
      </c>
      <c r="O45" s="26"/>
      <c r="P45" s="28">
        <f>rawdata07!L43</f>
        <v>701580</v>
      </c>
      <c r="Q45" s="28">
        <f>rawdata07!M43</f>
        <v>189383</v>
      </c>
      <c r="R45" s="28">
        <f>rawdata07!N43</f>
        <v>162846</v>
      </c>
      <c r="S45" s="28">
        <f>rawdata07!O43</f>
        <v>182341</v>
      </c>
      <c r="T45" s="28">
        <f>rawdata07!P43</f>
        <v>167010</v>
      </c>
    </row>
    <row r="46" spans="1:20" ht="15">
      <c r="A46" s="9" t="s">
        <v>43</v>
      </c>
      <c r="B46" s="28">
        <f>+'Table 30(07)'!B46*211.702/204.138</f>
        <v>7151.331260179624</v>
      </c>
      <c r="C46" s="28">
        <f>+'Table 30(07)'!C46*211.702/204.138</f>
        <v>6810.232430177979</v>
      </c>
      <c r="D46" s="28">
        <f>+'Table 30(07)'!D46*211.702/204.138</f>
        <v>6627.094566760552</v>
      </c>
      <c r="E46" s="28">
        <f>+'Table 30(07)'!E46*211.702/204.138</f>
        <v>7142.519664161406</v>
      </c>
      <c r="F46" s="28">
        <f>+'Table 30(07)'!F46*211.702/204.138</f>
        <v>8436.661715801905</v>
      </c>
      <c r="G46" s="34">
        <f t="shared" si="0"/>
        <v>23.882140621468057</v>
      </c>
      <c r="H46" s="8"/>
      <c r="I46" s="28">
        <f>+'Table 30(07)'!I46*211.702/204.138</f>
        <v>8217.54936566994</v>
      </c>
      <c r="J46" s="28">
        <f>+'Table 30(07)'!J46*211.702/204.138</f>
        <v>7594.769381099412</v>
      </c>
      <c r="K46" s="28">
        <f>+'Table 30(07)'!K46*211.702/204.138</f>
        <v>7362.811074794655</v>
      </c>
      <c r="L46" s="28">
        <f>+'Table 30(07)'!L46*211.702/204.138</f>
        <v>8107.038720111216</v>
      </c>
      <c r="M46" s="28">
        <f>+'Table 30(07)'!M46*211.702/204.138</f>
        <v>10699.230322387068</v>
      </c>
      <c r="N46" s="34">
        <f t="shared" si="2"/>
        <v>40.87630295942253</v>
      </c>
      <c r="O46" s="26"/>
      <c r="P46" s="28">
        <f>rawdata07!L44</f>
        <v>119512</v>
      </c>
      <c r="Q46" s="28">
        <f>rawdata07!M44</f>
        <v>45459</v>
      </c>
      <c r="R46" s="28">
        <f>rawdata07!N44</f>
        <v>14327</v>
      </c>
      <c r="S46" s="28">
        <f>rawdata07!O44</f>
        <v>41534</v>
      </c>
      <c r="T46" s="28">
        <f>rawdata07!P44</f>
        <v>18192</v>
      </c>
    </row>
    <row r="47" spans="1:20" ht="15">
      <c r="A47" s="7" t="s">
        <v>44</v>
      </c>
      <c r="B47" s="28">
        <f>+'Table 30(07)'!B47*211.702/204.138</f>
        <v>6526.656494146909</v>
      </c>
      <c r="C47" s="28">
        <f>+'Table 30(07)'!C47*211.702/204.138</f>
        <v>6408.597699775555</v>
      </c>
      <c r="D47" s="28">
        <f>+'Table 30(07)'!D47*211.702/204.138</f>
        <v>6499.351967149192</v>
      </c>
      <c r="E47" s="28">
        <f>+'Table 30(07)'!E47*211.702/204.138</f>
        <v>6549.287249865381</v>
      </c>
      <c r="F47" s="28">
        <f>+'Table 30(07)'!F47*211.702/204.138</f>
        <v>6664.334844082792</v>
      </c>
      <c r="G47" s="34">
        <f t="shared" si="0"/>
        <v>3.990532036613775</v>
      </c>
      <c r="H47" s="8"/>
      <c r="I47" s="28">
        <f>+'Table 30(07)'!I47*211.702/204.138</f>
        <v>7375.258032726007</v>
      </c>
      <c r="J47" s="28">
        <f>+'Table 30(07)'!J47*211.702/204.138</f>
        <v>6958.054199310057</v>
      </c>
      <c r="K47" s="28">
        <f>+'Table 30(07)'!K47*211.702/204.138</f>
        <v>7296.663161856388</v>
      </c>
      <c r="L47" s="28">
        <f>+'Table 30(07)'!L47*211.702/204.138</f>
        <v>7495.577671649988</v>
      </c>
      <c r="M47" s="28">
        <f>+'Table 30(07)'!M47*211.702/204.138</f>
        <v>7806.1733757809325</v>
      </c>
      <c r="N47" s="34">
        <f t="shared" si="2"/>
        <v>12.189028026757438</v>
      </c>
      <c r="O47" s="26"/>
      <c r="P47" s="28">
        <f>rawdata07!L45</f>
        <v>978084</v>
      </c>
      <c r="Q47" s="28">
        <f>rawdata07!M45</f>
        <v>282048</v>
      </c>
      <c r="R47" s="28">
        <f>rawdata07!N45</f>
        <v>209749</v>
      </c>
      <c r="S47" s="28">
        <f>rawdata07!O45</f>
        <v>242733</v>
      </c>
      <c r="T47" s="28">
        <f>rawdata07!P45</f>
        <v>243554</v>
      </c>
    </row>
    <row r="48" spans="1:20" ht="15">
      <c r="A48" s="7" t="s">
        <v>45</v>
      </c>
      <c r="B48" s="28">
        <f>+'Table 30(07)'!B48*211.702/204.138</f>
        <v>7086.680943841263</v>
      </c>
      <c r="C48" s="28">
        <f>+'Table 30(07)'!C48*211.702/204.138</f>
        <v>7080.876648971467</v>
      </c>
      <c r="D48" s="28">
        <f>+'Table 30(07)'!D48*211.702/204.138</f>
        <v>7177.806198031246</v>
      </c>
      <c r="E48" s="28">
        <f>+'Table 30(07)'!E48*211.702/204.138</f>
        <v>6994.34845427934</v>
      </c>
      <c r="F48" s="28">
        <f>+'Table 30(07)'!F48*211.702/204.138</f>
        <v>7110.934428565626</v>
      </c>
      <c r="G48" s="34">
        <f t="shared" si="0"/>
        <v>0.42449234867726504</v>
      </c>
      <c r="H48" s="8"/>
      <c r="I48" s="28">
        <f>+'Table 30(07)'!I48*211.702/204.138</f>
        <v>8024.7334846356825</v>
      </c>
      <c r="J48" s="28">
        <f>+'Table 30(07)'!J48*211.702/204.138</f>
        <v>7508.273612950082</v>
      </c>
      <c r="K48" s="28">
        <f>+'Table 30(07)'!K48*211.702/204.138</f>
        <v>7934.859996158369</v>
      </c>
      <c r="L48" s="28">
        <f>+'Table 30(07)'!L48*211.702/204.138</f>
        <v>8120.4798132978885</v>
      </c>
      <c r="M48" s="28">
        <f>+'Table 30(07)'!M48*211.702/204.138</f>
        <v>8608.346802491922</v>
      </c>
      <c r="N48" s="34">
        <f t="shared" si="2"/>
        <v>14.651479770855202</v>
      </c>
      <c r="O48" s="26"/>
      <c r="P48" s="28">
        <f>rawdata07!L46</f>
        <v>4511375</v>
      </c>
      <c r="Q48" s="28">
        <f>rawdata07!M46</f>
        <v>1173895</v>
      </c>
      <c r="R48" s="28">
        <f>rawdata07!N46</f>
        <v>1081815</v>
      </c>
      <c r="S48" s="28">
        <f>rawdata07!O46</f>
        <v>1256367</v>
      </c>
      <c r="T48" s="28">
        <f>rawdata07!P46</f>
        <v>999298</v>
      </c>
    </row>
    <row r="49" spans="1:20" ht="15">
      <c r="A49" s="7" t="s">
        <v>46</v>
      </c>
      <c r="B49" s="28">
        <f>+'Table 30(07)'!B49*211.702/204.138</f>
        <v>5202.408445287234</v>
      </c>
      <c r="C49" s="28">
        <f>+'Table 30(07)'!C49*211.702/204.138</f>
        <v>4894.42053374835</v>
      </c>
      <c r="D49" s="28">
        <f>+'Table 30(07)'!D49*211.702/204.138</f>
        <v>5244.7743076716515</v>
      </c>
      <c r="E49" s="28">
        <f>+'Table 30(07)'!E49*211.702/204.138</f>
        <v>4995.324625341421</v>
      </c>
      <c r="F49" s="28">
        <f>+'Table 30(07)'!F49*211.702/204.138</f>
        <v>5709.252037397056</v>
      </c>
      <c r="G49" s="34">
        <f t="shared" si="0"/>
        <v>16.64817107623308</v>
      </c>
      <c r="H49" s="8"/>
      <c r="I49" s="28">
        <f>+'Table 30(07)'!I49*211.702/204.138</f>
        <v>5894.004347175059</v>
      </c>
      <c r="J49" s="28">
        <f>+'Table 30(07)'!J49*211.702/204.138</f>
        <v>5431.398576343574</v>
      </c>
      <c r="K49" s="28">
        <f>+'Table 30(07)'!K49*211.702/204.138</f>
        <v>5781.607365630682</v>
      </c>
      <c r="L49" s="28">
        <f>+'Table 30(07)'!L49*211.702/204.138</f>
        <v>5705.94728966883</v>
      </c>
      <c r="M49" s="28">
        <f>+'Table 30(07)'!M49*211.702/204.138</f>
        <v>6719.0335322802675</v>
      </c>
      <c r="N49" s="34">
        <f t="shared" si="2"/>
        <v>23.707244788570303</v>
      </c>
      <c r="O49" s="26"/>
      <c r="P49" s="28">
        <f>rawdata07!L47</f>
        <v>504079</v>
      </c>
      <c r="Q49" s="28">
        <f>rawdata07!M47</f>
        <v>149083</v>
      </c>
      <c r="R49" s="28">
        <f>rawdata07!N47</f>
        <v>121259</v>
      </c>
      <c r="S49" s="28">
        <f>rawdata07!O47</f>
        <v>108820</v>
      </c>
      <c r="T49" s="28">
        <f>rawdata07!P47</f>
        <v>124917</v>
      </c>
    </row>
    <row r="50" spans="1:20" ht="15">
      <c r="A50" s="7" t="s">
        <v>47</v>
      </c>
      <c r="B50" s="28">
        <f>+'Table 30(07)'!B50*211.702/204.138</f>
        <v>12700.026216114355</v>
      </c>
      <c r="C50" s="28">
        <f>+'Table 30(07)'!C50*211.702/204.138</f>
        <v>12481.73224800706</v>
      </c>
      <c r="D50" s="28">
        <f>+'Table 30(07)'!D50*211.702/204.138</f>
        <v>12370.878406725791</v>
      </c>
      <c r="E50" s="28">
        <f>+'Table 30(07)'!E50*211.702/204.138</f>
        <v>13066.544672885051</v>
      </c>
      <c r="F50" s="28">
        <f>+'Table 30(07)'!F50*211.702/204.138</f>
        <v>12886.475281457882</v>
      </c>
      <c r="G50" s="34">
        <f t="shared" si="0"/>
        <v>3.242683190191389</v>
      </c>
      <c r="H50" s="8"/>
      <c r="I50" s="28">
        <f>+'Table 30(07)'!I50*211.702/204.138</f>
        <v>13132.222095505269</v>
      </c>
      <c r="J50" s="28">
        <f>+'Table 30(07)'!J50*211.702/204.138</f>
        <v>12635.57602000933</v>
      </c>
      <c r="K50" s="28">
        <f>+'Table 30(07)'!K50*211.702/204.138</f>
        <v>12659.814500606175</v>
      </c>
      <c r="L50" s="28">
        <f>+'Table 30(07)'!L50*211.702/204.138</f>
        <v>13454.210671500117</v>
      </c>
      <c r="M50" s="28">
        <f>+'Table 30(07)'!M50*211.702/204.138</f>
        <v>13791.607494130038</v>
      </c>
      <c r="N50" s="34">
        <f t="shared" si="2"/>
        <v>9.14902076715814</v>
      </c>
      <c r="O50" s="26"/>
      <c r="P50" s="28">
        <f>rawdata07!L48</f>
        <v>88995</v>
      </c>
      <c r="Q50" s="28">
        <f>rawdata07!M48</f>
        <v>22535</v>
      </c>
      <c r="R50" s="28">
        <f>rawdata07!N48</f>
        <v>22228</v>
      </c>
      <c r="S50" s="28">
        <f>rawdata07!O48</f>
        <v>22150</v>
      </c>
      <c r="T50" s="28">
        <f>rawdata07!P48</f>
        <v>22082</v>
      </c>
    </row>
    <row r="51" spans="1:20" ht="15">
      <c r="A51" s="7" t="s">
        <v>48</v>
      </c>
      <c r="B51" s="28">
        <f>+'Table 30(07)'!B51*211.702/204.138</f>
        <v>9873.70671658969</v>
      </c>
      <c r="C51" s="28">
        <f>+'Table 30(07)'!C51*211.702/204.138</f>
        <v>11332.267804022358</v>
      </c>
      <c r="D51" s="28">
        <f>+'Table 30(07)'!D51*211.702/204.138</f>
        <v>9739.953157606422</v>
      </c>
      <c r="E51" s="28">
        <f>+'Table 30(07)'!E51*211.702/204.138</f>
        <v>8978.336725462574</v>
      </c>
      <c r="F51" s="28">
        <f>+'Table 30(07)'!F51*211.702/204.138</f>
        <v>9125.887106443428</v>
      </c>
      <c r="G51" s="34">
        <f t="shared" si="0"/>
        <v>-19.46989548548951</v>
      </c>
      <c r="H51" s="8"/>
      <c r="I51" s="28">
        <f>+'Table 30(07)'!I51*211.702/204.138</f>
        <v>10591.348937365716</v>
      </c>
      <c r="J51" s="28">
        <f>+'Table 30(07)'!J51*211.702/204.138</f>
        <v>11771.897375920797</v>
      </c>
      <c r="K51" s="28">
        <f>+'Table 30(07)'!K51*211.702/204.138</f>
        <v>10296.846420480582</v>
      </c>
      <c r="L51" s="28">
        <f>+'Table 30(07)'!L51*211.702/204.138</f>
        <v>9659.481223719231</v>
      </c>
      <c r="M51" s="28">
        <f>+'Table 30(07)'!M51*211.702/204.138</f>
        <v>10350.36079253273</v>
      </c>
      <c r="N51" s="34">
        <f t="shared" si="2"/>
        <v>-12.075679374302</v>
      </c>
      <c r="O51" s="26"/>
      <c r="P51" s="28">
        <f>rawdata07!L49</f>
        <v>1220440</v>
      </c>
      <c r="Q51" s="28">
        <f>rawdata07!M49</f>
        <v>364487</v>
      </c>
      <c r="R51" s="28">
        <f>rawdata07!N49</f>
        <v>249907</v>
      </c>
      <c r="S51" s="28">
        <f>rawdata07!O49</f>
        <v>304896</v>
      </c>
      <c r="T51" s="28">
        <f>rawdata07!P49</f>
        <v>301150</v>
      </c>
    </row>
    <row r="52" spans="1:20" ht="15">
      <c r="A52" s="7" t="s">
        <v>49</v>
      </c>
      <c r="B52" s="28">
        <f>+'Table 30(07)'!B52*211.702/204.138</f>
        <v>7935.526428573848</v>
      </c>
      <c r="C52" s="28">
        <f>+'Table 30(07)'!C52*211.702/204.138</f>
        <v>7958.317909858561</v>
      </c>
      <c r="D52" s="28">
        <f>+'Table 30(07)'!D52*211.702/204.138</f>
        <v>7680.603534812167</v>
      </c>
      <c r="E52" s="28">
        <f>+'Table 30(07)'!E52*211.702/204.138</f>
        <v>8059.59527578228</v>
      </c>
      <c r="F52" s="28">
        <f>+'Table 30(07)'!F52*211.702/204.138</f>
        <v>8040.136521704164</v>
      </c>
      <c r="G52" s="34">
        <f t="shared" si="0"/>
        <v>1.0280892617301516</v>
      </c>
      <c r="H52" s="8"/>
      <c r="I52" s="28">
        <f>+'Table 30(07)'!I52*211.702/204.138</f>
        <v>8687.175639426017</v>
      </c>
      <c r="J52" s="28">
        <f>+'Table 30(07)'!J52*211.702/204.138</f>
        <v>8373.895488491858</v>
      </c>
      <c r="K52" s="28">
        <f>+'Table 30(07)'!K52*211.702/204.138</f>
        <v>8258.798024712261</v>
      </c>
      <c r="L52" s="28">
        <f>+'Table 30(07)'!L52*211.702/204.138</f>
        <v>8884.28755459553</v>
      </c>
      <c r="M52" s="28">
        <f>+'Table 30(07)'!M52*211.702/204.138</f>
        <v>9236.304273807025</v>
      </c>
      <c r="N52" s="34">
        <f t="shared" si="2"/>
        <v>10.298776555073616</v>
      </c>
      <c r="O52" s="26"/>
      <c r="P52" s="28">
        <f>rawdata07!L50</f>
        <v>1026032</v>
      </c>
      <c r="Q52" s="28">
        <f>rawdata07!M50</f>
        <v>263572</v>
      </c>
      <c r="R52" s="28">
        <f>rawdata07!N50</f>
        <v>252312</v>
      </c>
      <c r="S52" s="28">
        <f>rawdata07!O50</f>
        <v>254193</v>
      </c>
      <c r="T52" s="28">
        <f>rawdata07!P50</f>
        <v>255955</v>
      </c>
    </row>
    <row r="53" spans="1:20" ht="15">
      <c r="A53" s="9" t="s">
        <v>50</v>
      </c>
      <c r="B53" s="28">
        <f>+'Table 30(07)'!B53*211.702/204.138</f>
        <v>8663.353984300013</v>
      </c>
      <c r="C53" s="28">
        <f>+'Table 30(07)'!C53*211.702/204.138</f>
        <v>8733.750772104197</v>
      </c>
      <c r="D53" s="28">
        <f>+'Table 30(07)'!D53*211.702/204.138</f>
        <v>8774.293626243449</v>
      </c>
      <c r="E53" s="28">
        <f>+'Table 30(07)'!E53*211.702/204.138</f>
        <v>8630.69214502196</v>
      </c>
      <c r="F53" s="28">
        <f>+'Table 30(07)'!F53*211.702/204.138</f>
        <v>8477.533315965327</v>
      </c>
      <c r="G53" s="34">
        <f t="shared" si="0"/>
        <v>-2.9336474422562384</v>
      </c>
      <c r="H53" s="8"/>
      <c r="I53" s="28">
        <f>+'Table 30(07)'!I53*211.702/204.138</f>
        <v>9966.854171363588</v>
      </c>
      <c r="J53" s="28">
        <f>+'Table 30(07)'!J53*211.702/204.138</f>
        <v>9822.326713421351</v>
      </c>
      <c r="K53" s="28">
        <f>+'Table 30(07)'!K53*211.702/204.138</f>
        <v>10106.632806734668</v>
      </c>
      <c r="L53" s="28">
        <f>+'Table 30(07)'!L53*211.702/204.138</f>
        <v>9942.745176832836</v>
      </c>
      <c r="M53" s="28">
        <f>+'Table 30(07)'!M53*211.702/204.138</f>
        <v>9997.98422898177</v>
      </c>
      <c r="N53" s="34">
        <f t="shared" si="2"/>
        <v>1.788349346193077</v>
      </c>
      <c r="O53" s="26"/>
      <c r="P53" s="28">
        <f>rawdata07!L51</f>
        <v>281298</v>
      </c>
      <c r="Q53" s="28">
        <f>rawdata07!M51</f>
        <v>73830</v>
      </c>
      <c r="R53" s="28">
        <f>rawdata07!N51</f>
        <v>75305</v>
      </c>
      <c r="S53" s="28">
        <f>rawdata07!O51</f>
        <v>71866</v>
      </c>
      <c r="T53" s="28">
        <f>rawdata07!P51</f>
        <v>60297</v>
      </c>
    </row>
    <row r="54" spans="1:20" ht="15">
      <c r="A54" s="7" t="s">
        <v>51</v>
      </c>
      <c r="B54" s="28">
        <f>+'Table 30(07)'!B54*211.702/204.138</f>
        <v>9961.839449551835</v>
      </c>
      <c r="C54" s="28">
        <f>+'Table 30(07)'!C54*211.702/204.138</f>
        <v>9813.447256867286</v>
      </c>
      <c r="D54" s="28">
        <f>+'Table 30(07)'!D54*211.702/204.138</f>
        <v>9853.195964873388</v>
      </c>
      <c r="E54" s="28">
        <f>+'Table 30(07)'!E54*211.702/204.138</f>
        <v>9850.828425422655</v>
      </c>
      <c r="F54" s="28">
        <f>+'Table 30(07)'!F54*211.702/204.138</f>
        <v>10344.429486411133</v>
      </c>
      <c r="G54" s="34">
        <f t="shared" si="0"/>
        <v>5.410761536138829</v>
      </c>
      <c r="H54" s="8"/>
      <c r="I54" s="28">
        <f>+'Table 30(07)'!I54*211.702/204.138</f>
        <v>10627.266857831777</v>
      </c>
      <c r="J54" s="28">
        <f>+'Table 30(07)'!J54*211.702/204.138</f>
        <v>10129.080808089766</v>
      </c>
      <c r="K54" s="28">
        <f>+'Table 30(07)'!K54*211.702/204.138</f>
        <v>10319.44486868941</v>
      </c>
      <c r="L54" s="28">
        <f>+'Table 30(07)'!L54*211.702/204.138</f>
        <v>10486.414198680865</v>
      </c>
      <c r="M54" s="28">
        <f>+'Table 30(07)'!M54*211.702/204.138</f>
        <v>11611.745101100762</v>
      </c>
      <c r="N54" s="34">
        <f t="shared" si="2"/>
        <v>14.637698337117028</v>
      </c>
      <c r="O54" s="26"/>
      <c r="P54" s="28">
        <f>rawdata07!L52</f>
        <v>870584</v>
      </c>
      <c r="Q54" s="28">
        <f>rawdata07!M52</f>
        <v>219851</v>
      </c>
      <c r="R54" s="28">
        <f>rawdata07!N52</f>
        <v>219798</v>
      </c>
      <c r="S54" s="28">
        <f>rawdata07!O52</f>
        <v>219545</v>
      </c>
      <c r="T54" s="28">
        <f>rawdata07!P52</f>
        <v>211390</v>
      </c>
    </row>
    <row r="55" spans="1:32" ht="15.75" thickBot="1">
      <c r="A55" s="11" t="s">
        <v>52</v>
      </c>
      <c r="B55" s="28">
        <f>+'Table 30(07)'!B55*211.702/204.138</f>
        <v>12522.351706353806</v>
      </c>
      <c r="C55" s="28">
        <f>+'Table 30(07)'!C55*211.702/204.138</f>
        <v>13061.416938366616</v>
      </c>
      <c r="D55" s="28">
        <f>+'Table 30(07)'!D55*211.702/204.138</f>
        <v>12097.467519729395</v>
      </c>
      <c r="E55" s="28">
        <f>+'Table 30(07)'!E55*211.702/204.138</f>
        <v>12076.112761832428</v>
      </c>
      <c r="F55" s="28">
        <f>+'Table 30(07)'!F55*211.702/204.138</f>
        <v>12828.630555482488</v>
      </c>
      <c r="G55" s="35">
        <f t="shared" si="0"/>
        <v>-1.7822444837538292</v>
      </c>
      <c r="H55" s="17"/>
      <c r="I55" s="28">
        <f>+'Table 30(07)'!I55*211.702/204.138</f>
        <v>13706.790705330583</v>
      </c>
      <c r="J55" s="28">
        <f>+'Table 30(07)'!J55*211.702/204.138</f>
        <v>13961.943393971153</v>
      </c>
      <c r="K55" s="28">
        <f>+'Table 30(07)'!K55*211.702/204.138</f>
        <v>13224.11701576142</v>
      </c>
      <c r="L55" s="28">
        <f>+'Table 30(07)'!L55*211.702/204.138</f>
        <v>13243.066860637104</v>
      </c>
      <c r="M55" s="28">
        <f>+'Table 30(07)'!M55*211.702/204.138</f>
        <v>14393.882837670322</v>
      </c>
      <c r="N55" s="35">
        <f t="shared" si="2"/>
        <v>3.093691411796467</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87" t="s">
        <v>63</v>
      </c>
      <c r="B56" s="88"/>
      <c r="C56" s="88"/>
      <c r="D56" s="88"/>
      <c r="E56" s="88"/>
      <c r="F56" s="88"/>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5" t="s">
        <v>237</v>
      </c>
      <c r="B62" s="85"/>
      <c r="C62" s="85"/>
      <c r="D62" s="85"/>
      <c r="E62" s="85"/>
      <c r="F62" s="85"/>
      <c r="G62" s="85"/>
      <c r="H62" s="85"/>
      <c r="I62" s="85"/>
      <c r="J62" s="85"/>
      <c r="K62" s="85"/>
      <c r="L62" s="85"/>
      <c r="M62" s="85"/>
      <c r="N62" s="85"/>
      <c r="O62" s="85"/>
      <c r="P62" s="85"/>
      <c r="Q62" s="85"/>
    </row>
    <row r="63" spans="1:17" ht="30" customHeight="1">
      <c r="A63" s="75" t="s">
        <v>238</v>
      </c>
      <c r="B63" s="76"/>
      <c r="C63" s="76"/>
      <c r="D63" s="76"/>
      <c r="E63" s="76"/>
      <c r="F63" s="76"/>
      <c r="G63" s="76"/>
      <c r="H63" s="76"/>
      <c r="I63" s="76"/>
      <c r="J63" s="76"/>
      <c r="K63" s="76"/>
      <c r="L63" s="76"/>
      <c r="M63" s="76"/>
      <c r="N63" s="76"/>
      <c r="O63" s="76"/>
      <c r="P63" s="76"/>
      <c r="Q63" s="76"/>
    </row>
    <row r="64" spans="1:17" ht="17.25">
      <c r="A64" s="24" t="s">
        <v>66</v>
      </c>
      <c r="B64" s="12"/>
      <c r="C64" s="12"/>
      <c r="D64" s="12"/>
      <c r="E64" s="12"/>
      <c r="F64" s="12"/>
      <c r="G64" s="15"/>
      <c r="H64" s="15"/>
      <c r="I64" s="15"/>
      <c r="J64" s="15"/>
      <c r="K64" s="15"/>
      <c r="L64" s="15"/>
      <c r="M64" s="15"/>
      <c r="N64" s="15"/>
      <c r="O64" s="15"/>
      <c r="P64" s="15"/>
      <c r="Q64" s="15"/>
    </row>
    <row r="65" spans="1:17" ht="86.25" customHeight="1">
      <c r="A65" s="79" t="s">
        <v>76</v>
      </c>
      <c r="B65" s="79"/>
      <c r="C65" s="79"/>
      <c r="D65" s="79"/>
      <c r="E65" s="79"/>
      <c r="F65" s="79"/>
      <c r="G65" s="79"/>
      <c r="H65" s="79"/>
      <c r="I65" s="79"/>
      <c r="J65" s="79"/>
      <c r="K65" s="79"/>
      <c r="L65" s="79"/>
      <c r="M65" s="79"/>
      <c r="N65" s="79"/>
      <c r="O65" s="79"/>
      <c r="P65" s="79"/>
      <c r="Q65" s="79"/>
    </row>
    <row r="66" spans="1:17" ht="30" customHeight="1">
      <c r="A66" s="80" t="s">
        <v>233</v>
      </c>
      <c r="B66" s="81"/>
      <c r="C66" s="81"/>
      <c r="D66" s="81"/>
      <c r="E66" s="81"/>
      <c r="F66" s="81"/>
      <c r="G66" s="81"/>
      <c r="H66" s="81"/>
      <c r="I66" s="81"/>
      <c r="J66" s="81"/>
      <c r="K66" s="81"/>
      <c r="L66" s="81"/>
      <c r="M66" s="81"/>
      <c r="N66" s="81"/>
      <c r="O66" s="81"/>
      <c r="P66" s="81"/>
      <c r="Q66" s="81"/>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80"/>
  <sheetViews>
    <sheetView tabSelected="1" zoomScalePageLayoutView="0" workbookViewId="0" topLeftCell="A1">
      <selection activeCell="J4" sqref="J4"/>
    </sheetView>
  </sheetViews>
  <sheetFormatPr defaultColWidth="9.140625" defaultRowHeight="12.75"/>
  <cols>
    <col min="1" max="1" width="16.57421875" style="53" customWidth="1"/>
    <col min="2" max="2" width="1.7109375" style="56" customWidth="1"/>
    <col min="3" max="3" width="11.421875" style="56" customWidth="1"/>
    <col min="4" max="4" width="13.7109375" style="56" customWidth="1"/>
    <col min="5" max="5" width="12.57421875" style="56" customWidth="1"/>
    <col min="6" max="8" width="13.7109375" style="56" customWidth="1"/>
    <col min="9" max="9" width="15.57421875" style="56" customWidth="1"/>
    <col min="10" max="16384" width="9.140625" style="53" customWidth="1"/>
  </cols>
  <sheetData>
    <row r="1" spans="1:9" ht="15">
      <c r="A1" s="93" t="s">
        <v>369</v>
      </c>
      <c r="B1" s="93"/>
      <c r="C1" s="93"/>
      <c r="D1" s="93"/>
      <c r="E1" s="93"/>
      <c r="F1" s="93"/>
      <c r="G1" s="93"/>
      <c r="H1" s="93"/>
      <c r="I1" s="93"/>
    </row>
    <row r="2" spans="1:9" ht="14.25" customHeight="1">
      <c r="A2" s="58"/>
      <c r="B2" s="59"/>
      <c r="C2" s="98" t="s">
        <v>305</v>
      </c>
      <c r="D2" s="99"/>
      <c r="E2" s="99"/>
      <c r="F2" s="99"/>
      <c r="G2" s="99"/>
      <c r="H2" s="99"/>
      <c r="I2" s="99"/>
    </row>
    <row r="3" spans="1:9" ht="12.75" customHeight="1">
      <c r="A3" s="94" t="s">
        <v>304</v>
      </c>
      <c r="B3" s="58"/>
      <c r="C3" s="95" t="s">
        <v>307</v>
      </c>
      <c r="D3" s="95"/>
      <c r="E3" s="95"/>
      <c r="F3" s="95"/>
      <c r="G3" s="95"/>
      <c r="H3" s="95"/>
      <c r="I3" s="95"/>
    </row>
    <row r="4" spans="1:9" ht="92.25">
      <c r="A4" s="93"/>
      <c r="B4" s="60"/>
      <c r="C4" s="60" t="s">
        <v>0</v>
      </c>
      <c r="D4" s="60" t="s">
        <v>362</v>
      </c>
      <c r="E4" s="60" t="s">
        <v>363</v>
      </c>
      <c r="F4" s="60" t="s">
        <v>309</v>
      </c>
      <c r="G4" s="60" t="s">
        <v>310</v>
      </c>
      <c r="H4" s="60" t="s">
        <v>308</v>
      </c>
      <c r="I4" s="60" t="s">
        <v>364</v>
      </c>
    </row>
    <row r="5" spans="1:9" ht="15">
      <c r="A5" s="61" t="s">
        <v>311</v>
      </c>
      <c r="B5" s="62"/>
      <c r="C5" s="63">
        <v>9462.489027961698</v>
      </c>
      <c r="D5" s="63">
        <v>9864.84694381896</v>
      </c>
      <c r="E5" s="63">
        <v>9292.581372404838</v>
      </c>
      <c r="F5" s="63">
        <v>8882.505759108715</v>
      </c>
      <c r="G5" s="63">
        <v>9804.087193277062</v>
      </c>
      <c r="H5" s="63">
        <v>8439.919951274689</v>
      </c>
      <c r="I5" s="64">
        <f>(G5-D5)/G5*100</f>
        <v>-0.6197389858340172</v>
      </c>
    </row>
    <row r="6" spans="1:9" ht="15">
      <c r="A6" s="65" t="s">
        <v>312</v>
      </c>
      <c r="B6" s="66"/>
      <c r="C6" s="67">
        <v>7912.739026687567</v>
      </c>
      <c r="D6" s="67">
        <v>7782.773681501518</v>
      </c>
      <c r="E6" s="67">
        <v>7684.547680996541</v>
      </c>
      <c r="F6" s="67">
        <v>8244.340700087363</v>
      </c>
      <c r="G6" s="67">
        <v>7954.068151746826</v>
      </c>
      <c r="H6" s="67" t="s">
        <v>53</v>
      </c>
      <c r="I6" s="68">
        <f aca="true" t="shared" si="0" ref="I6:I13">(G6-D6)/G6*100</f>
        <v>2.1535454182359395</v>
      </c>
    </row>
    <row r="7" spans="1:9" ht="15">
      <c r="A7" s="65" t="s">
        <v>360</v>
      </c>
      <c r="B7" s="66"/>
      <c r="C7" s="67">
        <v>15787.50824649902</v>
      </c>
      <c r="D7" s="67">
        <v>13130.808489341767</v>
      </c>
      <c r="E7" s="67">
        <v>15350.908111487228</v>
      </c>
      <c r="F7" s="67" t="s">
        <v>53</v>
      </c>
      <c r="G7" s="67">
        <v>17191.098519466275</v>
      </c>
      <c r="H7" s="67" t="s">
        <v>53</v>
      </c>
      <c r="I7" s="68">
        <f t="shared" si="0"/>
        <v>23.618560649436414</v>
      </c>
    </row>
    <row r="8" spans="1:9" ht="15">
      <c r="A8" s="65" t="s">
        <v>313</v>
      </c>
      <c r="B8" s="66"/>
      <c r="C8" s="67">
        <v>6700.661205529754</v>
      </c>
      <c r="D8" s="67">
        <v>6753.627618620024</v>
      </c>
      <c r="E8" s="67">
        <v>6667.461830102177</v>
      </c>
      <c r="F8" s="67">
        <v>6887.681972999687</v>
      </c>
      <c r="G8" s="67">
        <v>6492.393838423624</v>
      </c>
      <c r="H8" s="67" t="s">
        <v>53</v>
      </c>
      <c r="I8" s="68">
        <f t="shared" si="0"/>
        <v>-4.023689669754045</v>
      </c>
    </row>
    <row r="9" spans="1:9" ht="15">
      <c r="A9" s="65" t="s">
        <v>314</v>
      </c>
      <c r="B9" s="66"/>
      <c r="C9" s="67">
        <v>8263.156176411076</v>
      </c>
      <c r="D9" s="67">
        <v>7698.715435529623</v>
      </c>
      <c r="E9" s="67">
        <v>7868.519764687006</v>
      </c>
      <c r="F9" s="67">
        <v>8336.205928089543</v>
      </c>
      <c r="G9" s="67">
        <v>9065.400834794294</v>
      </c>
      <c r="H9" s="67" t="s">
        <v>53</v>
      </c>
      <c r="I9" s="68">
        <f t="shared" si="0"/>
        <v>15.075840816868666</v>
      </c>
    </row>
    <row r="10" spans="1:9" ht="15">
      <c r="A10" s="65" t="s">
        <v>315</v>
      </c>
      <c r="B10" s="66"/>
      <c r="C10" s="67">
        <v>7876.312266205877</v>
      </c>
      <c r="D10" s="67">
        <v>7768.169926524394</v>
      </c>
      <c r="E10" s="67">
        <v>7477.563314333333</v>
      </c>
      <c r="F10" s="67">
        <v>7608.189001404235</v>
      </c>
      <c r="G10" s="67">
        <v>8486.378577363746</v>
      </c>
      <c r="H10" s="67">
        <v>7161.359049114151</v>
      </c>
      <c r="I10" s="68">
        <f t="shared" si="0"/>
        <v>8.463075790126492</v>
      </c>
    </row>
    <row r="11" spans="1:9" ht="15">
      <c r="A11" s="65" t="s">
        <v>316</v>
      </c>
      <c r="B11" s="66"/>
      <c r="C11" s="67">
        <v>8106.085827815998</v>
      </c>
      <c r="D11" s="67">
        <v>7932.792629830691</v>
      </c>
      <c r="E11" s="67">
        <v>8154.079384676227</v>
      </c>
      <c r="F11" s="67">
        <v>7998.043266447701</v>
      </c>
      <c r="G11" s="67">
        <v>8307.844882237428</v>
      </c>
      <c r="H11" s="67" t="s">
        <v>53</v>
      </c>
      <c r="I11" s="68">
        <f t="shared" si="0"/>
        <v>4.514434943394491</v>
      </c>
    </row>
    <row r="12" spans="1:9" ht="15">
      <c r="A12" s="65" t="s">
        <v>317</v>
      </c>
      <c r="B12" s="66"/>
      <c r="C12" s="67">
        <v>14595.176823245076</v>
      </c>
      <c r="D12" s="67">
        <v>14935.833874613916</v>
      </c>
      <c r="E12" s="67">
        <v>14253.81072365183</v>
      </c>
      <c r="F12" s="67">
        <v>14435.28174968957</v>
      </c>
      <c r="G12" s="67">
        <v>14731.796515195656</v>
      </c>
      <c r="H12" s="67" t="s">
        <v>53</v>
      </c>
      <c r="I12" s="68">
        <f t="shared" si="0"/>
        <v>-1.3850134245867318</v>
      </c>
    </row>
    <row r="13" spans="1:9" ht="15">
      <c r="A13" s="65" t="s">
        <v>318</v>
      </c>
      <c r="B13" s="66"/>
      <c r="C13" s="67">
        <v>11524.064694511733</v>
      </c>
      <c r="D13" s="67">
        <v>10757.708146821844</v>
      </c>
      <c r="E13" s="67">
        <v>10633.4204542696</v>
      </c>
      <c r="F13" s="67">
        <v>11992.971918256497</v>
      </c>
      <c r="G13" s="67">
        <v>12277.583986261672</v>
      </c>
      <c r="H13" s="67" t="s">
        <v>53</v>
      </c>
      <c r="I13" s="68">
        <f t="shared" si="0"/>
        <v>12.379274628791247</v>
      </c>
    </row>
    <row r="14" spans="1:9" ht="17.25">
      <c r="A14" s="69" t="s">
        <v>365</v>
      </c>
      <c r="B14" s="70"/>
      <c r="C14" s="67">
        <v>15538.336828244464</v>
      </c>
      <c r="D14" s="67" t="s">
        <v>53</v>
      </c>
      <c r="E14" s="67" t="s">
        <v>53</v>
      </c>
      <c r="F14" s="67" t="s">
        <v>53</v>
      </c>
      <c r="G14" s="67" t="s">
        <v>53</v>
      </c>
      <c r="H14" s="67" t="s">
        <v>53</v>
      </c>
      <c r="I14" s="68" t="s">
        <v>53</v>
      </c>
    </row>
    <row r="15" spans="1:9" ht="15">
      <c r="A15" s="65" t="s">
        <v>319</v>
      </c>
      <c r="B15" s="66"/>
      <c r="C15" s="67">
        <v>8065.706289230315</v>
      </c>
      <c r="D15" s="67">
        <v>8058.616468698592</v>
      </c>
      <c r="E15" s="67">
        <v>8101.06530459303</v>
      </c>
      <c r="F15" s="67">
        <v>8001.568424879709</v>
      </c>
      <c r="G15" s="67">
        <v>8098.084893291523</v>
      </c>
      <c r="H15" s="67" t="s">
        <v>53</v>
      </c>
      <c r="I15" s="68">
        <f>(G15-D15)/G15*100</f>
        <v>0.48737973376429866</v>
      </c>
    </row>
    <row r="16" spans="1:9" ht="15">
      <c r="A16" s="65" t="s">
        <v>320</v>
      </c>
      <c r="B16" s="66"/>
      <c r="C16" s="67">
        <v>8347.66265321913</v>
      </c>
      <c r="D16" s="67">
        <v>8011.015721899585</v>
      </c>
      <c r="E16" s="67">
        <v>8022.820383391832</v>
      </c>
      <c r="F16" s="67">
        <v>8286.971108859696</v>
      </c>
      <c r="G16" s="67">
        <v>8942.238550472099</v>
      </c>
      <c r="H16" s="67" t="s">
        <v>53</v>
      </c>
      <c r="I16" s="68">
        <f>(G16-D16)/G16*100</f>
        <v>10.41375516115426</v>
      </c>
    </row>
    <row r="17" spans="1:9" ht="17.25">
      <c r="A17" s="69" t="s">
        <v>366</v>
      </c>
      <c r="B17" s="70"/>
      <c r="C17" s="67">
        <v>11167.390612973435</v>
      </c>
      <c r="D17" s="67" t="s">
        <v>53</v>
      </c>
      <c r="E17" s="67" t="s">
        <v>53</v>
      </c>
      <c r="F17" s="67" t="s">
        <v>53</v>
      </c>
      <c r="G17" s="67" t="s">
        <v>53</v>
      </c>
      <c r="H17" s="67" t="s">
        <v>53</v>
      </c>
      <c r="I17" s="68" t="s">
        <v>53</v>
      </c>
    </row>
    <row r="18" spans="1:9" ht="15">
      <c r="A18" s="65" t="s">
        <v>321</v>
      </c>
      <c r="B18" s="66"/>
      <c r="C18" s="67">
        <v>6277.628592713224</v>
      </c>
      <c r="D18" s="67">
        <v>6539.929035266288</v>
      </c>
      <c r="E18" s="67">
        <v>5633.638031994818</v>
      </c>
      <c r="F18" s="67">
        <v>6501.148983044594</v>
      </c>
      <c r="G18" s="67">
        <v>6395.8850367929945</v>
      </c>
      <c r="H18" s="67" t="s">
        <v>53</v>
      </c>
      <c r="I18" s="68">
        <f aca="true" t="shared" si="1" ref="I18:I56">(G18-D18)/G18*100</f>
        <v>-2.2521355159554273</v>
      </c>
    </row>
    <row r="19" spans="1:9" ht="15">
      <c r="A19" s="65" t="s">
        <v>322</v>
      </c>
      <c r="B19" s="66"/>
      <c r="C19" s="67">
        <v>10499.582211187722</v>
      </c>
      <c r="D19" s="67">
        <v>9677.696699199538</v>
      </c>
      <c r="E19" s="67">
        <v>11119.108559063983</v>
      </c>
      <c r="F19" s="67">
        <v>10838.690640550678</v>
      </c>
      <c r="G19" s="67">
        <v>10382.979535321629</v>
      </c>
      <c r="H19" s="67" t="s">
        <v>53</v>
      </c>
      <c r="I19" s="68">
        <f t="shared" si="1"/>
        <v>6.7926825216480955</v>
      </c>
    </row>
    <row r="20" spans="1:9" ht="15">
      <c r="A20" s="65" t="s">
        <v>323</v>
      </c>
      <c r="B20" s="66"/>
      <c r="C20" s="67">
        <v>8456.330425540225</v>
      </c>
      <c r="D20" s="67">
        <v>8102.757487230328</v>
      </c>
      <c r="E20" s="67">
        <v>7907.720081361633</v>
      </c>
      <c r="F20" s="67">
        <v>8371.704063895455</v>
      </c>
      <c r="G20" s="67">
        <v>9331.74608678489</v>
      </c>
      <c r="H20" s="67" t="s">
        <v>53</v>
      </c>
      <c r="I20" s="68">
        <f t="shared" si="1"/>
        <v>13.169974709181046</v>
      </c>
    </row>
    <row r="21" spans="1:9" ht="15">
      <c r="A21" s="65" t="s">
        <v>324</v>
      </c>
      <c r="B21" s="66"/>
      <c r="C21" s="67">
        <v>8651.31712441682</v>
      </c>
      <c r="D21" s="67">
        <v>8495.0328100855</v>
      </c>
      <c r="E21" s="67">
        <v>8638.69787603493</v>
      </c>
      <c r="F21" s="67">
        <v>8752.83862160938</v>
      </c>
      <c r="G21" s="67">
        <v>8715.254378841026</v>
      </c>
      <c r="H21" s="67" t="s">
        <v>53</v>
      </c>
      <c r="I21" s="68">
        <f t="shared" si="1"/>
        <v>2.5268518758348733</v>
      </c>
    </row>
    <row r="22" spans="1:9" ht="15">
      <c r="A22" s="65" t="s">
        <v>325</v>
      </c>
      <c r="B22" s="66"/>
      <c r="C22" s="67">
        <v>8883.87753470608</v>
      </c>
      <c r="D22" s="67">
        <v>9243.43403831616</v>
      </c>
      <c r="E22" s="67">
        <v>8420.23715010116</v>
      </c>
      <c r="F22" s="67">
        <v>8793.666178894688</v>
      </c>
      <c r="G22" s="67">
        <v>9046.992861899093</v>
      </c>
      <c r="H22" s="67">
        <v>12867.961165048544</v>
      </c>
      <c r="I22" s="68">
        <f t="shared" si="1"/>
        <v>-2.171342228469842</v>
      </c>
    </row>
    <row r="23" spans="1:9" ht="15">
      <c r="A23" s="65" t="s">
        <v>326</v>
      </c>
      <c r="B23" s="66"/>
      <c r="C23" s="67">
        <v>8417.416523252452</v>
      </c>
      <c r="D23" s="67">
        <v>8243.559031317312</v>
      </c>
      <c r="E23" s="67">
        <v>7955.351912069012</v>
      </c>
      <c r="F23" s="67">
        <v>7879.4508817186115</v>
      </c>
      <c r="G23" s="67">
        <v>9579.86603670887</v>
      </c>
      <c r="H23" s="67" t="s">
        <v>53</v>
      </c>
      <c r="I23" s="68">
        <f t="shared" si="1"/>
        <v>13.949119959203957</v>
      </c>
    </row>
    <row r="24" spans="1:9" ht="15">
      <c r="A24" s="65" t="s">
        <v>327</v>
      </c>
      <c r="B24" s="66"/>
      <c r="C24" s="67">
        <v>9407.117578677648</v>
      </c>
      <c r="D24" s="67">
        <v>9198.59140500371</v>
      </c>
      <c r="E24" s="67">
        <v>9131.451187035449</v>
      </c>
      <c r="F24" s="67">
        <v>9277.462426139713</v>
      </c>
      <c r="G24" s="67">
        <v>9917.509436818254</v>
      </c>
      <c r="H24" s="67" t="s">
        <v>53</v>
      </c>
      <c r="I24" s="68">
        <f t="shared" si="1"/>
        <v>7.248977542139738</v>
      </c>
    </row>
    <row r="25" spans="1:9" ht="15">
      <c r="A25" s="65" t="s">
        <v>328</v>
      </c>
      <c r="B25" s="66"/>
      <c r="C25" s="67">
        <v>11690.77939996397</v>
      </c>
      <c r="D25" s="67">
        <v>11234.872791950756</v>
      </c>
      <c r="E25" s="67">
        <v>11460.155093293197</v>
      </c>
      <c r="F25" s="67">
        <v>11951.739765304495</v>
      </c>
      <c r="G25" s="67">
        <v>12066.464322307498</v>
      </c>
      <c r="H25" s="67" t="s">
        <v>53</v>
      </c>
      <c r="I25" s="68">
        <f t="shared" si="1"/>
        <v>6.8917580837608154</v>
      </c>
    </row>
    <row r="26" spans="1:9" ht="15">
      <c r="A26" s="65" t="s">
        <v>329</v>
      </c>
      <c r="B26" s="66"/>
      <c r="C26" s="67">
        <v>13119.493640870542</v>
      </c>
      <c r="D26" s="67">
        <v>12167.9782595367</v>
      </c>
      <c r="E26" s="67">
        <v>13160.937030381303</v>
      </c>
      <c r="F26" s="67">
        <v>12480.208073689697</v>
      </c>
      <c r="G26" s="67">
        <v>13897.764286891168</v>
      </c>
      <c r="H26" s="67" t="s">
        <v>53</v>
      </c>
      <c r="I26" s="68">
        <f t="shared" si="1"/>
        <v>12.446505723125984</v>
      </c>
    </row>
    <row r="27" spans="1:9" ht="15">
      <c r="A27" s="65" t="s">
        <v>330</v>
      </c>
      <c r="B27" s="66"/>
      <c r="C27" s="67">
        <v>12935.788532492475</v>
      </c>
      <c r="D27" s="67">
        <v>11864.078273486117</v>
      </c>
      <c r="E27" s="67">
        <v>12396.07965313569</v>
      </c>
      <c r="F27" s="67">
        <v>13522.757818349559</v>
      </c>
      <c r="G27" s="67">
        <v>13841.465991862906</v>
      </c>
      <c r="H27" s="67" t="s">
        <v>53</v>
      </c>
      <c r="I27" s="68">
        <f t="shared" si="1"/>
        <v>14.28597028334464</v>
      </c>
    </row>
    <row r="28" spans="1:9" ht="15">
      <c r="A28" s="65" t="s">
        <v>331</v>
      </c>
      <c r="B28" s="66"/>
      <c r="C28" s="67">
        <v>8943.512835704281</v>
      </c>
      <c r="D28" s="67">
        <v>8131.745547219021</v>
      </c>
      <c r="E28" s="67">
        <v>8547.233068960597</v>
      </c>
      <c r="F28" s="67">
        <v>9115.66620823558</v>
      </c>
      <c r="G28" s="67">
        <v>9855.846575322494</v>
      </c>
      <c r="H28" s="67" t="s">
        <v>53</v>
      </c>
      <c r="I28" s="68">
        <f t="shared" si="1"/>
        <v>17.493180468335954</v>
      </c>
    </row>
    <row r="29" spans="1:9" ht="15">
      <c r="A29" s="65" t="s">
        <v>332</v>
      </c>
      <c r="B29" s="66"/>
      <c r="C29" s="67">
        <v>9526.332580734364</v>
      </c>
      <c r="D29" s="67">
        <v>8620.771013435846</v>
      </c>
      <c r="E29" s="67">
        <v>9183.777870694512</v>
      </c>
      <c r="F29" s="67">
        <v>9362.468178311261</v>
      </c>
      <c r="G29" s="67">
        <v>10841.837101987632</v>
      </c>
      <c r="H29" s="67" t="s">
        <v>53</v>
      </c>
      <c r="I29" s="68">
        <f t="shared" si="1"/>
        <v>20.48606769921491</v>
      </c>
    </row>
    <row r="30" spans="1:9" ht="15">
      <c r="A30" s="65" t="s">
        <v>333</v>
      </c>
      <c r="B30" s="66"/>
      <c r="C30" s="67">
        <v>7002.598211942026</v>
      </c>
      <c r="D30" s="67">
        <v>6742.672101283715</v>
      </c>
      <c r="E30" s="67">
        <v>6527.279332599884</v>
      </c>
      <c r="F30" s="67">
        <v>7274.561861756561</v>
      </c>
      <c r="G30" s="67">
        <v>7416.219410247822</v>
      </c>
      <c r="H30" s="67" t="s">
        <v>53</v>
      </c>
      <c r="I30" s="68">
        <f t="shared" si="1"/>
        <v>9.082084438243445</v>
      </c>
    </row>
    <row r="31" spans="1:9" ht="15">
      <c r="A31" s="65" t="s">
        <v>334</v>
      </c>
      <c r="B31" s="66"/>
      <c r="C31" s="67">
        <v>8291.85296569685</v>
      </c>
      <c r="D31" s="67">
        <v>7663.871690479743</v>
      </c>
      <c r="E31" s="67">
        <v>7746.006954455088</v>
      </c>
      <c r="F31" s="67">
        <v>8181.403905626186</v>
      </c>
      <c r="G31" s="67">
        <v>9450.645789793842</v>
      </c>
      <c r="H31" s="67" t="s">
        <v>53</v>
      </c>
      <c r="I31" s="68">
        <f t="shared" si="1"/>
        <v>18.906370411678246</v>
      </c>
    </row>
    <row r="32" spans="1:9" ht="15">
      <c r="A32" s="65" t="s">
        <v>335</v>
      </c>
      <c r="B32" s="66"/>
      <c r="C32" s="67">
        <v>9697.325018879688</v>
      </c>
      <c r="D32" s="67">
        <v>9655.551893162075</v>
      </c>
      <c r="E32" s="67">
        <v>9521.753855773239</v>
      </c>
      <c r="F32" s="67">
        <v>9502.398529898825</v>
      </c>
      <c r="G32" s="67">
        <v>10088.554799705234</v>
      </c>
      <c r="H32" s="67" t="s">
        <v>53</v>
      </c>
      <c r="I32" s="68">
        <f t="shared" si="1"/>
        <v>4.292021158033561</v>
      </c>
    </row>
    <row r="33" spans="1:9" ht="15">
      <c r="A33" s="65" t="s">
        <v>336</v>
      </c>
      <c r="B33" s="66"/>
      <c r="C33" s="67">
        <v>9736.231752095975</v>
      </c>
      <c r="D33" s="67">
        <v>10906.105462727613</v>
      </c>
      <c r="E33" s="67">
        <v>9389.041683037469</v>
      </c>
      <c r="F33" s="67">
        <v>9087.012538418288</v>
      </c>
      <c r="G33" s="67">
        <v>9600.178519025727</v>
      </c>
      <c r="H33" s="67" t="s">
        <v>53</v>
      </c>
      <c r="I33" s="68">
        <f t="shared" si="1"/>
        <v>-13.603152702981387</v>
      </c>
    </row>
    <row r="34" spans="1:9" ht="15">
      <c r="A34" s="65" t="s">
        <v>361</v>
      </c>
      <c r="B34" s="66"/>
      <c r="C34" s="67">
        <v>7821.841922531945</v>
      </c>
      <c r="D34" s="67">
        <v>9434.953432633272</v>
      </c>
      <c r="E34" s="67">
        <v>7948.451278723478</v>
      </c>
      <c r="F34" s="67" t="s">
        <v>53</v>
      </c>
      <c r="G34" s="67">
        <v>7539.734839797835</v>
      </c>
      <c r="H34" s="67" t="s">
        <v>53</v>
      </c>
      <c r="I34" s="68">
        <f t="shared" si="1"/>
        <v>-25.136409079424</v>
      </c>
    </row>
    <row r="35" spans="1:9" ht="15">
      <c r="A35" s="69" t="s">
        <v>337</v>
      </c>
      <c r="B35" s="66"/>
      <c r="C35" s="67">
        <v>12645.197767665284</v>
      </c>
      <c r="D35" s="67">
        <v>13339.132693913014</v>
      </c>
      <c r="E35" s="67">
        <v>13421.696282273588</v>
      </c>
      <c r="F35" s="67">
        <v>12601.632697786545</v>
      </c>
      <c r="G35" s="67">
        <v>11311.166081804062</v>
      </c>
      <c r="H35" s="67" t="s">
        <v>53</v>
      </c>
      <c r="I35" s="68">
        <f t="shared" si="1"/>
        <v>-17.92889077432328</v>
      </c>
    </row>
    <row r="36" spans="1:9" ht="15">
      <c r="A36" s="69" t="s">
        <v>338</v>
      </c>
      <c r="B36" s="66"/>
      <c r="C36" s="67">
        <v>14275.977182755913</v>
      </c>
      <c r="D36" s="67">
        <v>14429.138078303735</v>
      </c>
      <c r="E36" s="67">
        <v>14281.605416672495</v>
      </c>
      <c r="F36" s="67">
        <v>13924.716554026898</v>
      </c>
      <c r="G36" s="67">
        <v>14460.185723196488</v>
      </c>
      <c r="H36" s="67" t="s">
        <v>53</v>
      </c>
      <c r="I36" s="68">
        <f t="shared" si="1"/>
        <v>0.21471124567195204</v>
      </c>
    </row>
    <row r="37" spans="1:9" ht="15">
      <c r="A37" s="69" t="s">
        <v>339</v>
      </c>
      <c r="B37" s="66"/>
      <c r="C37" s="67">
        <v>8086.494488056784</v>
      </c>
      <c r="D37" s="67">
        <v>8030.17855552587</v>
      </c>
      <c r="E37" s="67">
        <v>7566.185399628315</v>
      </c>
      <c r="F37" s="67">
        <v>7770.989435305601</v>
      </c>
      <c r="G37" s="67">
        <v>8729.725240101187</v>
      </c>
      <c r="H37" s="67" t="s">
        <v>53</v>
      </c>
      <c r="I37" s="68">
        <f t="shared" si="1"/>
        <v>8.01338719530201</v>
      </c>
    </row>
    <row r="38" spans="1:9" ht="15">
      <c r="A38" s="69" t="s">
        <v>340</v>
      </c>
      <c r="B38" s="66"/>
      <c r="C38" s="67">
        <v>17341.123344558542</v>
      </c>
      <c r="D38" s="67">
        <v>16020.164381633103</v>
      </c>
      <c r="E38" s="67">
        <v>18576.469889660435</v>
      </c>
      <c r="F38" s="67">
        <v>17644.730806608357</v>
      </c>
      <c r="G38" s="67">
        <v>17327.817580470888</v>
      </c>
      <c r="H38" s="67" t="s">
        <v>53</v>
      </c>
      <c r="I38" s="68">
        <f t="shared" si="1"/>
        <v>7.546554508465969</v>
      </c>
    </row>
    <row r="39" spans="1:9" ht="15">
      <c r="A39" s="69" t="s">
        <v>341</v>
      </c>
      <c r="B39" s="66"/>
      <c r="C39" s="67">
        <v>7525.37972530268</v>
      </c>
      <c r="D39" s="67">
        <v>7478.375257066653</v>
      </c>
      <c r="E39" s="67">
        <v>7549.212238607852</v>
      </c>
      <c r="F39" s="67">
        <v>7503.484382326754</v>
      </c>
      <c r="G39" s="67">
        <v>7568.16926382972</v>
      </c>
      <c r="H39" s="67" t="s">
        <v>53</v>
      </c>
      <c r="I39" s="68">
        <f t="shared" si="1"/>
        <v>1.1864693247839517</v>
      </c>
    </row>
    <row r="40" spans="1:9" ht="15">
      <c r="A40" s="69" t="s">
        <v>342</v>
      </c>
      <c r="B40" s="66"/>
      <c r="C40" s="67">
        <v>10392.374650909576</v>
      </c>
      <c r="D40" s="67">
        <v>11140.000178879676</v>
      </c>
      <c r="E40" s="67">
        <v>9970.294526608519</v>
      </c>
      <c r="F40" s="67">
        <v>9530.070383462069</v>
      </c>
      <c r="G40" s="67">
        <v>11031.318550809685</v>
      </c>
      <c r="H40" s="67" t="s">
        <v>53</v>
      </c>
      <c r="I40" s="68">
        <f t="shared" si="1"/>
        <v>-0.9852097695249156</v>
      </c>
    </row>
    <row r="41" spans="1:9" ht="15">
      <c r="A41" s="65" t="s">
        <v>343</v>
      </c>
      <c r="B41" s="66"/>
      <c r="C41" s="67">
        <v>9527.190962947972</v>
      </c>
      <c r="D41" s="67">
        <v>8650.66979179448</v>
      </c>
      <c r="E41" s="67">
        <v>9127.180353387621</v>
      </c>
      <c r="F41" s="67">
        <v>9614.524963656086</v>
      </c>
      <c r="G41" s="67">
        <v>10596.603319120726</v>
      </c>
      <c r="H41" s="67" t="s">
        <v>53</v>
      </c>
      <c r="I41" s="68">
        <f t="shared" si="1"/>
        <v>18.36374797398487</v>
      </c>
    </row>
    <row r="42" spans="1:9" ht="15">
      <c r="A42" s="65" t="s">
        <v>344</v>
      </c>
      <c r="B42" s="66"/>
      <c r="C42" s="67">
        <v>6961.5897907583</v>
      </c>
      <c r="D42" s="67">
        <v>6778.209146816533</v>
      </c>
      <c r="E42" s="67">
        <v>6875.051157105518</v>
      </c>
      <c r="F42" s="67">
        <v>7111.814913135522</v>
      </c>
      <c r="G42" s="67">
        <v>7066.533365205089</v>
      </c>
      <c r="H42" s="67" t="s">
        <v>53</v>
      </c>
      <c r="I42" s="68">
        <f t="shared" si="1"/>
        <v>4.08013665948619</v>
      </c>
    </row>
    <row r="43" spans="1:9" ht="15">
      <c r="A43" s="65" t="s">
        <v>345</v>
      </c>
      <c r="B43" s="66"/>
      <c r="C43" s="67">
        <v>8292.260602048882</v>
      </c>
      <c r="D43" s="67">
        <v>8097.390905634213</v>
      </c>
      <c r="E43" s="67">
        <v>7974.8429909225115</v>
      </c>
      <c r="F43" s="67">
        <v>9015.306934175158</v>
      </c>
      <c r="G43" s="67">
        <v>8238.055346624185</v>
      </c>
      <c r="H43" s="67" t="s">
        <v>53</v>
      </c>
      <c r="I43" s="68">
        <f t="shared" si="1"/>
        <v>1.7074957022182986</v>
      </c>
    </row>
    <row r="44" spans="1:9" ht="15">
      <c r="A44" s="65" t="s">
        <v>346</v>
      </c>
      <c r="B44" s="66"/>
      <c r="C44" s="67">
        <v>11071.86357427242</v>
      </c>
      <c r="D44" s="67">
        <v>10607.022099487323</v>
      </c>
      <c r="E44" s="67">
        <v>10992.138379148999</v>
      </c>
      <c r="F44" s="67">
        <v>12093.171552848506</v>
      </c>
      <c r="G44" s="67">
        <v>10658.759714566315</v>
      </c>
      <c r="H44" s="67" t="s">
        <v>53</v>
      </c>
      <c r="I44" s="68">
        <f t="shared" si="1"/>
        <v>0.4853999570727404</v>
      </c>
    </row>
    <row r="45" spans="1:9" ht="15">
      <c r="A45" s="69" t="s">
        <v>347</v>
      </c>
      <c r="B45" s="66"/>
      <c r="C45" s="67">
        <v>13092.19808545375</v>
      </c>
      <c r="D45" s="67">
        <v>13448.334611125309</v>
      </c>
      <c r="E45" s="67">
        <v>13827.716530324247</v>
      </c>
      <c r="F45" s="67">
        <v>12707.792045879565</v>
      </c>
      <c r="G45" s="67">
        <v>12526.978460531824</v>
      </c>
      <c r="H45" s="67" t="s">
        <v>53</v>
      </c>
      <c r="I45" s="68">
        <f t="shared" si="1"/>
        <v>-7.35497513224246</v>
      </c>
    </row>
    <row r="46" spans="1:9" ht="15">
      <c r="A46" s="69" t="s">
        <v>348</v>
      </c>
      <c r="B46" s="66"/>
      <c r="C46" s="67">
        <v>8082.091885650811</v>
      </c>
      <c r="D46" s="67">
        <v>7990.470760624539</v>
      </c>
      <c r="E46" s="67">
        <v>7211.72558555693</v>
      </c>
      <c r="F46" s="67">
        <v>7624.7510710965025</v>
      </c>
      <c r="G46" s="67">
        <v>9073.287475960311</v>
      </c>
      <c r="H46" s="67" t="s">
        <v>53</v>
      </c>
      <c r="I46" s="68">
        <f t="shared" si="1"/>
        <v>11.934116693697804</v>
      </c>
    </row>
    <row r="47" spans="1:9" ht="15">
      <c r="A47" s="69" t="s">
        <v>349</v>
      </c>
      <c r="B47" s="66"/>
      <c r="C47" s="67">
        <v>8154.079445939833</v>
      </c>
      <c r="D47" s="67">
        <v>7957.088352552836</v>
      </c>
      <c r="E47" s="67">
        <v>7848.526483352198</v>
      </c>
      <c r="F47" s="67">
        <v>8192.372835054362</v>
      </c>
      <c r="G47" s="67">
        <v>8447.007634539965</v>
      </c>
      <c r="H47" s="67" t="s">
        <v>53</v>
      </c>
      <c r="I47" s="68">
        <f t="shared" si="1"/>
        <v>5.7999152265926694</v>
      </c>
    </row>
    <row r="48" spans="1:9" ht="15">
      <c r="A48" s="65" t="s">
        <v>350</v>
      </c>
      <c r="B48" s="66"/>
      <c r="C48" s="67">
        <v>7314.063943424898</v>
      </c>
      <c r="D48" s="67">
        <v>6776.819675819648</v>
      </c>
      <c r="E48" s="67">
        <v>6973.116294782927</v>
      </c>
      <c r="F48" s="67">
        <v>7214.721376871658</v>
      </c>
      <c r="G48" s="67">
        <v>8174.115650628466</v>
      </c>
      <c r="H48" s="67" t="s">
        <v>53</v>
      </c>
      <c r="I48" s="68">
        <f t="shared" si="1"/>
        <v>17.094154701632917</v>
      </c>
    </row>
    <row r="49" spans="1:9" ht="15">
      <c r="A49" s="65" t="s">
        <v>351</v>
      </c>
      <c r="B49" s="66"/>
      <c r="C49" s="67">
        <v>7787.970998068263</v>
      </c>
      <c r="D49" s="67">
        <v>8032.387957169946</v>
      </c>
      <c r="E49" s="67">
        <v>7715.552406998073</v>
      </c>
      <c r="F49" s="67">
        <v>7680.4998763460935</v>
      </c>
      <c r="G49" s="67">
        <v>7735.591225989208</v>
      </c>
      <c r="H49" s="67" t="s">
        <v>53</v>
      </c>
      <c r="I49" s="68">
        <f t="shared" si="1"/>
        <v>-3.8367685482603076</v>
      </c>
    </row>
    <row r="50" spans="1:9" ht="15">
      <c r="A50" s="65" t="s">
        <v>352</v>
      </c>
      <c r="B50" s="66"/>
      <c r="C50" s="67">
        <v>5826.011221754315</v>
      </c>
      <c r="D50" s="67">
        <v>5559.60938067233</v>
      </c>
      <c r="E50" s="67">
        <v>5789.341164932797</v>
      </c>
      <c r="F50" s="67">
        <v>5709.812294392993</v>
      </c>
      <c r="G50" s="67">
        <v>6173.497224324204</v>
      </c>
      <c r="H50" s="67" t="s">
        <v>53</v>
      </c>
      <c r="I50" s="68">
        <f t="shared" si="1"/>
        <v>9.943923538721185</v>
      </c>
    </row>
    <row r="51" spans="1:9" ht="15">
      <c r="A51" s="65" t="s">
        <v>353</v>
      </c>
      <c r="B51" s="66"/>
      <c r="C51" s="67">
        <v>13285.754382552886</v>
      </c>
      <c r="D51" s="67">
        <v>11530.159735734649</v>
      </c>
      <c r="E51" s="67">
        <v>12721.750484228001</v>
      </c>
      <c r="F51" s="67">
        <v>14257.874104447348</v>
      </c>
      <c r="G51" s="67">
        <v>14597.548713681437</v>
      </c>
      <c r="H51" s="67" t="s">
        <v>53</v>
      </c>
      <c r="I51" s="68">
        <f t="shared" si="1"/>
        <v>21.013041559997685</v>
      </c>
    </row>
    <row r="52" spans="1:9" ht="15">
      <c r="A52" s="65" t="s">
        <v>354</v>
      </c>
      <c r="B52" s="66"/>
      <c r="C52" s="67">
        <v>9777.995426362413</v>
      </c>
      <c r="D52" s="67">
        <v>8796.216953982152</v>
      </c>
      <c r="E52" s="67">
        <v>9471.947396552547</v>
      </c>
      <c r="F52" s="67">
        <v>9925.77765834407</v>
      </c>
      <c r="G52" s="67">
        <v>10557.608803064564</v>
      </c>
      <c r="H52" s="67" t="s">
        <v>53</v>
      </c>
      <c r="I52" s="68">
        <f t="shared" si="1"/>
        <v>16.683624880769706</v>
      </c>
    </row>
    <row r="53" spans="1:9" ht="15">
      <c r="A53" s="65" t="s">
        <v>355</v>
      </c>
      <c r="B53" s="66"/>
      <c r="C53" s="67">
        <v>8797.806056920688</v>
      </c>
      <c r="D53" s="67">
        <v>8704.725201930924</v>
      </c>
      <c r="E53" s="67">
        <v>8531.827832825596</v>
      </c>
      <c r="F53" s="67">
        <v>8588.913858324717</v>
      </c>
      <c r="G53" s="67">
        <v>9344.100501898945</v>
      </c>
      <c r="H53" s="67" t="s">
        <v>53</v>
      </c>
      <c r="I53" s="68">
        <f t="shared" si="1"/>
        <v>6.8425558975750045</v>
      </c>
    </row>
    <row r="54" spans="1:9" ht="15">
      <c r="A54" s="69" t="s">
        <v>356</v>
      </c>
      <c r="B54" s="66"/>
      <c r="C54" s="67">
        <v>10689.400406319488</v>
      </c>
      <c r="D54" s="67">
        <v>10923.170722255663</v>
      </c>
      <c r="E54" s="67">
        <v>10420.68596654603</v>
      </c>
      <c r="F54" s="67">
        <v>10766.55392399494</v>
      </c>
      <c r="G54" s="67">
        <v>10643.088376583732</v>
      </c>
      <c r="H54" s="67" t="s">
        <v>53</v>
      </c>
      <c r="I54" s="68">
        <f t="shared" si="1"/>
        <v>-2.6315890253072753</v>
      </c>
    </row>
    <row r="55" spans="1:9" ht="15">
      <c r="A55" s="65" t="s">
        <v>357</v>
      </c>
      <c r="B55" s="66"/>
      <c r="C55" s="67">
        <v>10961.886878045822</v>
      </c>
      <c r="D55" s="67">
        <v>10726.893821719337</v>
      </c>
      <c r="E55" s="67">
        <v>10607.60729898649</v>
      </c>
      <c r="F55" s="67">
        <v>10907.789235067276</v>
      </c>
      <c r="G55" s="67">
        <v>11544.42144199409</v>
      </c>
      <c r="H55" s="67" t="s">
        <v>53</v>
      </c>
      <c r="I55" s="68">
        <f t="shared" si="1"/>
        <v>7.081581561990694</v>
      </c>
    </row>
    <row r="56" spans="1:9" ht="15">
      <c r="A56" s="71" t="s">
        <v>358</v>
      </c>
      <c r="B56" s="72"/>
      <c r="C56" s="73">
        <v>15004.918099680646</v>
      </c>
      <c r="D56" s="73">
        <v>15577.463491039756</v>
      </c>
      <c r="E56" s="73">
        <v>14829.385161587139</v>
      </c>
      <c r="F56" s="73">
        <v>14328.228473474404</v>
      </c>
      <c r="G56" s="73">
        <v>15358.236478370469</v>
      </c>
      <c r="H56" s="73" t="s">
        <v>53</v>
      </c>
      <c r="I56" s="74">
        <f t="shared" si="1"/>
        <v>-1.4274230832298511</v>
      </c>
    </row>
    <row r="57" spans="1:9" ht="15">
      <c r="A57" s="57" t="s">
        <v>54</v>
      </c>
      <c r="B57" s="54"/>
      <c r="C57" s="54"/>
      <c r="D57" s="54"/>
      <c r="E57" s="54"/>
      <c r="F57" s="54"/>
      <c r="G57" s="54"/>
      <c r="H57" s="54"/>
      <c r="I57" s="54"/>
    </row>
    <row r="58" spans="1:9" s="55" customFormat="1" ht="15" customHeight="1">
      <c r="A58" s="100" t="s">
        <v>367</v>
      </c>
      <c r="B58" s="101"/>
      <c r="C58" s="101"/>
      <c r="D58" s="101"/>
      <c r="E58" s="101"/>
      <c r="F58" s="101"/>
      <c r="G58" s="101"/>
      <c r="H58" s="101"/>
      <c r="I58" s="101"/>
    </row>
    <row r="59" spans="1:9" s="55" customFormat="1" ht="15" customHeight="1">
      <c r="A59" s="101"/>
      <c r="B59" s="101"/>
      <c r="C59" s="101"/>
      <c r="D59" s="101"/>
      <c r="E59" s="101"/>
      <c r="F59" s="101"/>
      <c r="G59" s="101"/>
      <c r="H59" s="101"/>
      <c r="I59" s="101"/>
    </row>
    <row r="60" spans="1:9" s="55" customFormat="1" ht="15" customHeight="1">
      <c r="A60" s="96" t="s">
        <v>306</v>
      </c>
      <c r="B60" s="97"/>
      <c r="C60" s="97"/>
      <c r="D60" s="97"/>
      <c r="E60" s="97"/>
      <c r="F60" s="97"/>
      <c r="G60" s="97"/>
      <c r="H60" s="97"/>
      <c r="I60" s="97"/>
    </row>
    <row r="61" spans="1:9" ht="15" customHeight="1">
      <c r="A61" s="92" t="s">
        <v>368</v>
      </c>
      <c r="B61" s="92"/>
      <c r="C61" s="92"/>
      <c r="D61" s="92"/>
      <c r="E61" s="92"/>
      <c r="F61" s="92"/>
      <c r="G61" s="92"/>
      <c r="H61" s="92"/>
      <c r="I61" s="92"/>
    </row>
    <row r="62" spans="1:9" ht="15" customHeight="1">
      <c r="A62" s="92"/>
      <c r="B62" s="92"/>
      <c r="C62" s="92"/>
      <c r="D62" s="92"/>
      <c r="E62" s="92"/>
      <c r="F62" s="92"/>
      <c r="G62" s="92"/>
      <c r="H62" s="92"/>
      <c r="I62" s="92"/>
    </row>
    <row r="63" spans="1:9" ht="15" customHeight="1">
      <c r="A63" s="92"/>
      <c r="B63" s="92"/>
      <c r="C63" s="92"/>
      <c r="D63" s="92"/>
      <c r="E63" s="92"/>
      <c r="F63" s="92"/>
      <c r="G63" s="92"/>
      <c r="H63" s="92"/>
      <c r="I63" s="92"/>
    </row>
    <row r="64" spans="1:9" ht="15" customHeight="1">
      <c r="A64" s="92"/>
      <c r="B64" s="92"/>
      <c r="C64" s="92"/>
      <c r="D64" s="92"/>
      <c r="E64" s="92"/>
      <c r="F64" s="92"/>
      <c r="G64" s="92"/>
      <c r="H64" s="92"/>
      <c r="I64" s="92"/>
    </row>
    <row r="65" spans="1:9" ht="15" customHeight="1">
      <c r="A65" s="92"/>
      <c r="B65" s="92"/>
      <c r="C65" s="92"/>
      <c r="D65" s="92"/>
      <c r="E65" s="92"/>
      <c r="F65" s="92"/>
      <c r="G65" s="92"/>
      <c r="H65" s="92"/>
      <c r="I65" s="92"/>
    </row>
    <row r="66" spans="1:9" ht="15" customHeight="1">
      <c r="A66" s="92"/>
      <c r="B66" s="92"/>
      <c r="C66" s="92"/>
      <c r="D66" s="92"/>
      <c r="E66" s="92"/>
      <c r="F66" s="92"/>
      <c r="G66" s="92"/>
      <c r="H66" s="92"/>
      <c r="I66" s="92"/>
    </row>
    <row r="67" spans="1:9" ht="15" customHeight="1">
      <c r="A67" s="92"/>
      <c r="B67" s="92"/>
      <c r="C67" s="92"/>
      <c r="D67" s="92"/>
      <c r="E67" s="92"/>
      <c r="F67" s="92"/>
      <c r="G67" s="92"/>
      <c r="H67" s="92"/>
      <c r="I67" s="92"/>
    </row>
    <row r="68" spans="1:9" ht="15" customHeight="1">
      <c r="A68" s="92"/>
      <c r="B68" s="92"/>
      <c r="C68" s="92"/>
      <c r="D68" s="92"/>
      <c r="E68" s="92"/>
      <c r="F68" s="92"/>
      <c r="G68" s="92"/>
      <c r="H68" s="92"/>
      <c r="I68" s="92"/>
    </row>
    <row r="69" spans="1:9" ht="15" customHeight="1">
      <c r="A69" s="92"/>
      <c r="B69" s="92"/>
      <c r="C69" s="92"/>
      <c r="D69" s="92"/>
      <c r="E69" s="92"/>
      <c r="F69" s="92"/>
      <c r="G69" s="92"/>
      <c r="H69" s="92"/>
      <c r="I69" s="92"/>
    </row>
    <row r="70" spans="1:9" ht="15" customHeight="1">
      <c r="A70" s="92"/>
      <c r="B70" s="92"/>
      <c r="C70" s="92"/>
      <c r="D70" s="92"/>
      <c r="E70" s="92"/>
      <c r="F70" s="92"/>
      <c r="G70" s="92"/>
      <c r="H70" s="92"/>
      <c r="I70" s="92"/>
    </row>
    <row r="71" spans="1:9" ht="15" customHeight="1">
      <c r="A71" s="92"/>
      <c r="B71" s="92"/>
      <c r="C71" s="92"/>
      <c r="D71" s="92"/>
      <c r="E71" s="92"/>
      <c r="F71" s="92"/>
      <c r="G71" s="92"/>
      <c r="H71" s="92"/>
      <c r="I71" s="92"/>
    </row>
    <row r="72" spans="1:9" ht="15" customHeight="1">
      <c r="A72" s="92"/>
      <c r="B72" s="92"/>
      <c r="C72" s="92"/>
      <c r="D72" s="92"/>
      <c r="E72" s="92"/>
      <c r="F72" s="92"/>
      <c r="G72" s="92"/>
      <c r="H72" s="92"/>
      <c r="I72" s="92"/>
    </row>
    <row r="73" spans="1:9" ht="15" customHeight="1">
      <c r="A73" s="92"/>
      <c r="B73" s="92"/>
      <c r="C73" s="92"/>
      <c r="D73" s="92"/>
      <c r="E73" s="92"/>
      <c r="F73" s="92"/>
      <c r="G73" s="92"/>
      <c r="H73" s="92"/>
      <c r="I73" s="92"/>
    </row>
    <row r="74" spans="1:9" ht="15" customHeight="1">
      <c r="A74" s="92"/>
      <c r="B74" s="92"/>
      <c r="C74" s="92"/>
      <c r="D74" s="92"/>
      <c r="E74" s="92"/>
      <c r="F74" s="92"/>
      <c r="G74" s="92"/>
      <c r="H74" s="92"/>
      <c r="I74" s="92"/>
    </row>
    <row r="75" spans="1:9" ht="9" customHeight="1">
      <c r="A75" s="92"/>
      <c r="B75" s="92"/>
      <c r="C75" s="92"/>
      <c r="D75" s="92"/>
      <c r="E75" s="92"/>
      <c r="F75" s="92"/>
      <c r="G75" s="92"/>
      <c r="H75" s="92"/>
      <c r="I75" s="92"/>
    </row>
    <row r="76" spans="1:9" ht="15" customHeight="1">
      <c r="A76" s="91" t="s">
        <v>359</v>
      </c>
      <c r="B76" s="91"/>
      <c r="C76" s="91"/>
      <c r="D76" s="91"/>
      <c r="E76" s="91"/>
      <c r="F76" s="91"/>
      <c r="G76" s="91"/>
      <c r="H76" s="91"/>
      <c r="I76" s="91"/>
    </row>
    <row r="77" spans="1:9" ht="15" customHeight="1">
      <c r="A77" s="91"/>
      <c r="B77" s="91"/>
      <c r="C77" s="91"/>
      <c r="D77" s="91"/>
      <c r="E77" s="91"/>
      <c r="F77" s="91"/>
      <c r="G77" s="91"/>
      <c r="H77" s="91"/>
      <c r="I77" s="91"/>
    </row>
    <row r="78" spans="1:9" ht="15" customHeight="1">
      <c r="A78" s="91"/>
      <c r="B78" s="91"/>
      <c r="C78" s="91"/>
      <c r="D78" s="91"/>
      <c r="E78" s="91"/>
      <c r="F78" s="91"/>
      <c r="G78" s="91"/>
      <c r="H78" s="91"/>
      <c r="I78" s="91"/>
    </row>
    <row r="79" spans="1:9" ht="15" customHeight="1">
      <c r="A79" s="91"/>
      <c r="B79" s="91"/>
      <c r="C79" s="91"/>
      <c r="D79" s="91"/>
      <c r="E79" s="91"/>
      <c r="F79" s="91"/>
      <c r="G79" s="91"/>
      <c r="H79" s="91"/>
      <c r="I79" s="91"/>
    </row>
    <row r="80" spans="1:9" ht="15">
      <c r="A80" s="91"/>
      <c r="B80" s="91"/>
      <c r="C80" s="91"/>
      <c r="D80" s="91"/>
      <c r="E80" s="91"/>
      <c r="F80" s="91"/>
      <c r="G80" s="91"/>
      <c r="H80" s="91"/>
      <c r="I80" s="91"/>
    </row>
  </sheetData>
  <sheetProtection/>
  <mergeCells count="8">
    <mergeCell ref="A76:I80"/>
    <mergeCell ref="A1:I1"/>
    <mergeCell ref="C3:I3"/>
    <mergeCell ref="A61:I75"/>
    <mergeCell ref="A3:A4"/>
    <mergeCell ref="A58:I59"/>
    <mergeCell ref="A60:I60"/>
    <mergeCell ref="C2:I2"/>
  </mergeCells>
  <printOptions/>
  <pageMargins left="0.7" right="0.7" top="0.75" bottom="0.75" header="0.3" footer="0.3"/>
  <pageSetup fitToHeight="2" fitToWidth="1" horizontalDpi="600" verticalDpi="600" orientation="portrait" scale="82" r:id="rId1"/>
  <rowBreaks count="1" manualBreakCount="1">
    <brk id="5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3" t="s">
        <v>234</v>
      </c>
      <c r="B1" s="83"/>
      <c r="C1" s="83"/>
      <c r="D1" s="83"/>
      <c r="E1" s="83"/>
      <c r="F1" s="83"/>
      <c r="G1" s="83"/>
      <c r="H1" s="83"/>
      <c r="I1" s="83"/>
      <c r="J1" s="83"/>
      <c r="K1" s="83"/>
      <c r="L1" s="83"/>
      <c r="M1" s="83"/>
      <c r="N1" s="83"/>
      <c r="O1" s="83"/>
      <c r="P1" s="84"/>
      <c r="Q1" s="84"/>
    </row>
    <row r="2" spans="1:20" ht="12.75" customHeight="1" thickBot="1">
      <c r="A2" s="77" t="s">
        <v>64</v>
      </c>
      <c r="B2" s="82" t="s">
        <v>98</v>
      </c>
      <c r="C2" s="86"/>
      <c r="D2" s="86"/>
      <c r="E2" s="86"/>
      <c r="F2" s="86"/>
      <c r="G2" s="86"/>
      <c r="H2" s="22"/>
      <c r="I2" s="82" t="s">
        <v>99</v>
      </c>
      <c r="J2" s="86"/>
      <c r="K2" s="86"/>
      <c r="L2" s="86"/>
      <c r="M2" s="86"/>
      <c r="N2" s="86"/>
      <c r="O2" s="22"/>
      <c r="P2" s="82" t="s">
        <v>68</v>
      </c>
      <c r="Q2" s="82"/>
      <c r="R2" s="82"/>
      <c r="S2" s="82"/>
      <c r="T2" s="82"/>
    </row>
    <row r="3" spans="1:20" ht="90" customHeight="1" thickBot="1">
      <c r="A3" s="78"/>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row>
    <row r="5" spans="1:20"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row>
    <row r="6" spans="1:20"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row>
    <row r="7" spans="1:20"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row>
    <row r="8" spans="1:20"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row>
    <row r="9" spans="1:20"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row>
    <row r="10" spans="1:20"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row>
    <row r="11" spans="1:20"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row>
    <row r="12" spans="1:20"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row>
    <row r="13" spans="1:20" ht="17.25">
      <c r="A13" s="32" t="s">
        <v>60</v>
      </c>
      <c r="B13" s="28">
        <f>rawdata07!B11</f>
        <v>14395.237342605764</v>
      </c>
      <c r="C13" s="27" t="s">
        <v>53</v>
      </c>
      <c r="D13" s="27" t="s">
        <v>53</v>
      </c>
      <c r="E13" s="27" t="s">
        <v>53</v>
      </c>
      <c r="F13" s="27" t="s">
        <v>53</v>
      </c>
      <c r="G13" s="27" t="s">
        <v>53</v>
      </c>
      <c r="H13" s="10"/>
      <c r="I13" s="28">
        <f>rawdata07!G11</f>
        <v>16738.8792301073</v>
      </c>
      <c r="J13" s="27" t="s">
        <v>53</v>
      </c>
      <c r="K13" s="27" t="s">
        <v>53</v>
      </c>
      <c r="L13" s="27" t="s">
        <v>53</v>
      </c>
      <c r="M13" s="27" t="s">
        <v>53</v>
      </c>
      <c r="N13" s="27" t="s">
        <v>53</v>
      </c>
      <c r="O13" s="27"/>
      <c r="P13" s="28">
        <f>rawdata07!L11</f>
        <v>56943</v>
      </c>
      <c r="Q13" s="27" t="s">
        <v>53</v>
      </c>
      <c r="R13" s="27" t="s">
        <v>53</v>
      </c>
      <c r="S13" s="27" t="s">
        <v>53</v>
      </c>
      <c r="T13" s="27" t="s">
        <v>53</v>
      </c>
    </row>
    <row r="14" spans="1:20" ht="15">
      <c r="A14" s="7" t="s">
        <v>12</v>
      </c>
      <c r="B14" s="28">
        <f>rawdata07!B12</f>
        <v>7581.193414894194</v>
      </c>
      <c r="C14" s="28">
        <f>rawdata07!C12</f>
        <v>7788.852960146869</v>
      </c>
      <c r="D14" s="28">
        <f>rawdata07!D12</f>
        <v>7269.294604619698</v>
      </c>
      <c r="E14" s="28">
        <f>rawdata07!E12</f>
        <v>7470.027166013412</v>
      </c>
      <c r="F14" s="28">
        <f>rawdata07!F12</f>
        <v>7791.489842496554</v>
      </c>
      <c r="G14" s="40" t="s">
        <v>67</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row>
    <row r="15" spans="1:20"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row>
    <row r="16" spans="1:20" ht="17.25">
      <c r="A16" s="32" t="s">
        <v>62</v>
      </c>
      <c r="B16" s="28">
        <f>rawdata07!B14</f>
        <v>9902.920410783056</v>
      </c>
      <c r="C16" s="27" t="s">
        <v>53</v>
      </c>
      <c r="D16" s="27" t="s">
        <v>53</v>
      </c>
      <c r="E16" s="27" t="s">
        <v>53</v>
      </c>
      <c r="F16" s="27" t="s">
        <v>53</v>
      </c>
      <c r="G16" s="27" t="s">
        <v>53</v>
      </c>
      <c r="H16" s="10"/>
      <c r="I16" s="28">
        <f>rawdata07!G14</f>
        <v>11060.339294409277</v>
      </c>
      <c r="J16" s="27" t="s">
        <v>53</v>
      </c>
      <c r="K16" s="27" t="s">
        <v>53</v>
      </c>
      <c r="L16" s="27" t="s">
        <v>53</v>
      </c>
      <c r="M16" s="27" t="s">
        <v>53</v>
      </c>
      <c r="N16" s="27" t="s">
        <v>53</v>
      </c>
      <c r="O16" s="27"/>
      <c r="P16" s="28">
        <f>rawdata07!L14</f>
        <v>180728</v>
      </c>
      <c r="Q16" s="27" t="s">
        <v>53</v>
      </c>
      <c r="R16" s="27" t="s">
        <v>53</v>
      </c>
      <c r="S16" s="27" t="s">
        <v>53</v>
      </c>
      <c r="T16" s="27" t="s">
        <v>53</v>
      </c>
    </row>
    <row r="17" spans="1:20"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2" ref="N17:N55">(M17-J17)/J17*100</f>
        <v>0.6635402434639259</v>
      </c>
      <c r="O17" s="26"/>
      <c r="P17" s="28">
        <f>rawdata07!L15</f>
        <v>261609</v>
      </c>
      <c r="Q17" s="28">
        <f>rawdata07!M15</f>
        <v>73605</v>
      </c>
      <c r="R17" s="28">
        <f>rawdata07!N15</f>
        <v>57748</v>
      </c>
      <c r="S17" s="28">
        <f>rawdata07!O15</f>
        <v>65174</v>
      </c>
      <c r="T17" s="28">
        <f>rawdata07!P15</f>
        <v>65082</v>
      </c>
    </row>
    <row r="18" spans="1:20"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2"/>
        <v>-0.24570625919242858</v>
      </c>
      <c r="O18" s="26"/>
      <c r="P18" s="28">
        <f>rawdata07!L16</f>
        <v>2097796</v>
      </c>
      <c r="Q18" s="28">
        <f>rawdata07!M16</f>
        <v>527703</v>
      </c>
      <c r="R18" s="28">
        <f>rawdata07!N16</f>
        <v>521333</v>
      </c>
      <c r="S18" s="28">
        <f>rawdata07!O16</f>
        <v>526507</v>
      </c>
      <c r="T18" s="28">
        <f>rawdata07!P16</f>
        <v>522253</v>
      </c>
    </row>
    <row r="19" spans="1:20"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2"/>
        <v>29.418025860110202</v>
      </c>
      <c r="O19" s="26"/>
      <c r="P19" s="28">
        <f>rawdata07!L17</f>
        <v>1034588</v>
      </c>
      <c r="Q19" s="28">
        <f>rawdata07!M17</f>
        <v>259180</v>
      </c>
      <c r="R19" s="28">
        <f>rawdata07!N17</f>
        <v>261988</v>
      </c>
      <c r="S19" s="28">
        <f>rawdata07!O17</f>
        <v>258540</v>
      </c>
      <c r="T19" s="28">
        <f>rawdata07!P17</f>
        <v>254880</v>
      </c>
    </row>
    <row r="20" spans="1:20"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2"/>
        <v>9.31654348446019</v>
      </c>
      <c r="O20" s="26"/>
      <c r="P20" s="28">
        <f>rawdata07!L18</f>
        <v>482685</v>
      </c>
      <c r="Q20" s="28">
        <f>rawdata07!M18</f>
        <v>122896</v>
      </c>
      <c r="R20" s="28">
        <f>rawdata07!N18</f>
        <v>118838</v>
      </c>
      <c r="S20" s="28">
        <f>rawdata07!O18</f>
        <v>124717</v>
      </c>
      <c r="T20" s="28">
        <f>rawdata07!P18</f>
        <v>116234</v>
      </c>
    </row>
    <row r="21" spans="1:20"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2"/>
        <v>11.254244792700744</v>
      </c>
      <c r="O21" s="26"/>
      <c r="P21" s="28">
        <f>rawdata07!L19</f>
        <v>467659</v>
      </c>
      <c r="Q21" s="28">
        <f>rawdata07!M19</f>
        <v>117597</v>
      </c>
      <c r="R21" s="28">
        <f>rawdata07!N19</f>
        <v>117633</v>
      </c>
      <c r="S21" s="28">
        <f>rawdata07!O19</f>
        <v>146828</v>
      </c>
      <c r="T21" s="28">
        <f>rawdata07!P19</f>
        <v>85601</v>
      </c>
    </row>
    <row r="22" spans="1:20"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2"/>
        <v>15.166249460063556</v>
      </c>
      <c r="O22" s="26"/>
      <c r="P22" s="28">
        <f>rawdata07!L20</f>
        <v>646049</v>
      </c>
      <c r="Q22" s="28">
        <f>rawdata07!M20</f>
        <v>162131</v>
      </c>
      <c r="R22" s="28">
        <f>rawdata07!N20</f>
        <v>195375</v>
      </c>
      <c r="S22" s="28">
        <f>rawdata07!O20</f>
        <v>127202</v>
      </c>
      <c r="T22" s="28">
        <f>rawdata07!P20</f>
        <v>161341</v>
      </c>
    </row>
    <row r="23" spans="1:20"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2"/>
        <v>4.156664048854767</v>
      </c>
      <c r="O23" s="26"/>
      <c r="P23" s="28">
        <f>rawdata07!L21</f>
        <v>650170</v>
      </c>
      <c r="Q23" s="28">
        <f>rawdata07!M21</f>
        <v>167639</v>
      </c>
      <c r="R23" s="28">
        <f>rawdata07!N21</f>
        <v>173899</v>
      </c>
      <c r="S23" s="28">
        <f>rawdata07!O21</f>
        <v>147059</v>
      </c>
      <c r="T23" s="28">
        <f>rawdata07!P21</f>
        <v>161573</v>
      </c>
    </row>
    <row r="24" spans="1:20"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2"/>
        <v>2.5017906621577226</v>
      </c>
      <c r="O24" s="26"/>
      <c r="P24" s="28">
        <f>rawdata07!L22</f>
        <v>193003</v>
      </c>
      <c r="Q24" s="28">
        <f>rawdata07!M22</f>
        <v>49714</v>
      </c>
      <c r="R24" s="28">
        <f>rawdata07!N22</f>
        <v>47393</v>
      </c>
      <c r="S24" s="28">
        <f>rawdata07!O22</f>
        <v>47648</v>
      </c>
      <c r="T24" s="28">
        <f>rawdata07!P22</f>
        <v>48248</v>
      </c>
    </row>
    <row r="25" spans="1:20"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2"/>
        <v>-6.949611975539464</v>
      </c>
      <c r="O25" s="26"/>
      <c r="P25" s="28">
        <f>rawdata07!L23</f>
        <v>851640</v>
      </c>
      <c r="Q25" s="28">
        <f>rawdata07!M23</f>
        <v>273176</v>
      </c>
      <c r="R25" s="28">
        <f>rawdata07!N23</f>
        <v>163708</v>
      </c>
      <c r="S25" s="28">
        <f>rawdata07!O23</f>
        <v>236853</v>
      </c>
      <c r="T25" s="28">
        <f>rawdata07!P23</f>
        <v>177903</v>
      </c>
    </row>
    <row r="26" spans="1:20"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2"/>
        <v>26.907792166815454</v>
      </c>
      <c r="O26" s="26"/>
      <c r="P26" s="28">
        <f>rawdata07!L24</f>
        <v>917878</v>
      </c>
      <c r="Q26" s="28">
        <f>rawdata07!M24</f>
        <v>236246</v>
      </c>
      <c r="R26" s="28">
        <f>rawdata07!N24</f>
        <v>225432</v>
      </c>
      <c r="S26" s="28">
        <f>rawdata07!O24</f>
        <v>228313</v>
      </c>
      <c r="T26" s="28">
        <f>rawdata07!P24</f>
        <v>227887</v>
      </c>
    </row>
    <row r="27" spans="1:20"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2"/>
        <v>12.897563882904015</v>
      </c>
      <c r="O27" s="26"/>
      <c r="P27" s="28">
        <f>rawdata07!L25</f>
        <v>1601774</v>
      </c>
      <c r="Q27" s="28">
        <f>rawdata07!M25</f>
        <v>406500</v>
      </c>
      <c r="R27" s="28">
        <f>rawdata07!N25</f>
        <v>398248</v>
      </c>
      <c r="S27" s="28">
        <f>rawdata07!O25</f>
        <v>397317</v>
      </c>
      <c r="T27" s="28">
        <f>rawdata07!P25</f>
        <v>399709</v>
      </c>
    </row>
    <row r="28" spans="1:20"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2"/>
        <v>25.760925001076185</v>
      </c>
      <c r="O28" s="26"/>
      <c r="P28" s="28">
        <f>rawdata07!L26</f>
        <v>805078</v>
      </c>
      <c r="Q28" s="28">
        <f>rawdata07!M26</f>
        <v>203833</v>
      </c>
      <c r="R28" s="28">
        <f>rawdata07!N26</f>
        <v>199738</v>
      </c>
      <c r="S28" s="28">
        <f>rawdata07!O26</f>
        <v>207399</v>
      </c>
      <c r="T28" s="28">
        <f>rawdata07!P26</f>
        <v>194108</v>
      </c>
    </row>
    <row r="29" spans="1:20"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2"/>
        <v>16.82035476486014</v>
      </c>
      <c r="O29" s="26"/>
      <c r="P29" s="28">
        <f>rawdata07!L27</f>
        <v>491410</v>
      </c>
      <c r="Q29" s="28">
        <f>rawdata07!M27</f>
        <v>125366</v>
      </c>
      <c r="R29" s="28">
        <f>rawdata07!N27</f>
        <v>122105</v>
      </c>
      <c r="S29" s="28">
        <f>rawdata07!O27</f>
        <v>122938</v>
      </c>
      <c r="T29" s="28">
        <f>rawdata07!P27</f>
        <v>121001</v>
      </c>
    </row>
    <row r="30" spans="1:20"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2"/>
        <v>3.3698128653883304</v>
      </c>
      <c r="O30" s="26"/>
      <c r="P30" s="28">
        <f>rawdata07!L28</f>
        <v>910142</v>
      </c>
      <c r="Q30" s="28">
        <f>rawdata07!M28</f>
        <v>229433</v>
      </c>
      <c r="R30" s="28">
        <f>rawdata07!N28</f>
        <v>227371</v>
      </c>
      <c r="S30" s="28">
        <f>rawdata07!O28</f>
        <v>228580</v>
      </c>
      <c r="T30" s="28">
        <f>rawdata07!P28</f>
        <v>224758</v>
      </c>
    </row>
    <row r="31" spans="1:20"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2"/>
        <v>31.75823484576561</v>
      </c>
      <c r="O31" s="26"/>
      <c r="P31" s="28">
        <f>rawdata07!L29</f>
        <v>144215</v>
      </c>
      <c r="Q31" s="28">
        <f>rawdata07!M29</f>
        <v>36457</v>
      </c>
      <c r="R31" s="28">
        <f>rawdata07!N29</f>
        <v>35735</v>
      </c>
      <c r="S31" s="28">
        <f>rawdata07!O29</f>
        <v>36786</v>
      </c>
      <c r="T31" s="28">
        <f>rawdata07!P29</f>
        <v>35237</v>
      </c>
    </row>
    <row r="32" spans="1:20"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2"/>
        <v>11.86704051817947</v>
      </c>
      <c r="O32" s="26"/>
      <c r="P32" s="28">
        <f>rawdata07!L30</f>
        <v>285586</v>
      </c>
      <c r="Q32" s="28">
        <f>rawdata07!M30</f>
        <v>71778</v>
      </c>
      <c r="R32" s="28">
        <f>rawdata07!N30</f>
        <v>73440</v>
      </c>
      <c r="S32" s="28">
        <f>rawdata07!O30</f>
        <v>69095</v>
      </c>
      <c r="T32" s="28">
        <f>rawdata07!P30</f>
        <v>71273</v>
      </c>
    </row>
    <row r="33" spans="1:20"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2"/>
        <v>18.363032186033724</v>
      </c>
      <c r="O33" s="26"/>
      <c r="P33" s="28">
        <f>rawdata07!L31</f>
        <v>422782</v>
      </c>
      <c r="Q33" s="28">
        <f>rawdata07!M31</f>
        <v>406542</v>
      </c>
      <c r="R33" s="28">
        <f>rawdata07!N31</f>
        <v>16240</v>
      </c>
      <c r="S33" s="28">
        <f>rawdata07!O31</f>
        <v>16240</v>
      </c>
      <c r="T33" s="28">
        <f>rawdata07!P31</f>
        <v>16240</v>
      </c>
    </row>
    <row r="34" spans="1:20"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2"/>
        <v>-5.751598664375939</v>
      </c>
      <c r="O34" s="26"/>
      <c r="P34" s="28">
        <f>rawdata07!L32</f>
        <v>198625</v>
      </c>
      <c r="Q34" s="28">
        <f>rawdata07!M32</f>
        <v>49717</v>
      </c>
      <c r="R34" s="28">
        <f>rawdata07!N32</f>
        <v>49873</v>
      </c>
      <c r="S34" s="28">
        <f>rawdata07!O32</f>
        <v>51632</v>
      </c>
      <c r="T34" s="28">
        <f>rawdata07!P32</f>
        <v>47403</v>
      </c>
    </row>
    <row r="35" spans="1:20"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2"/>
        <v>32.94880054736773</v>
      </c>
      <c r="O35" s="26"/>
      <c r="P35" s="28">
        <f>rawdata07!L33</f>
        <v>1342783</v>
      </c>
      <c r="Q35" s="28">
        <f>rawdata07!M33</f>
        <v>338110</v>
      </c>
      <c r="R35" s="28">
        <f>rawdata07!N33</f>
        <v>334555</v>
      </c>
      <c r="S35" s="28">
        <f>rawdata07!O33</f>
        <v>336500</v>
      </c>
      <c r="T35" s="28">
        <f>rawdata07!P33</f>
        <v>333618</v>
      </c>
    </row>
    <row r="36" spans="1:20"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2"/>
        <v>21.645902061438566</v>
      </c>
      <c r="O36" s="26"/>
      <c r="P36" s="28">
        <f>rawdata07!L34</f>
        <v>327816</v>
      </c>
      <c r="Q36" s="28">
        <f>rawdata07!M34</f>
        <v>143151</v>
      </c>
      <c r="R36" s="28">
        <f>rawdata07!N34</f>
        <v>20984</v>
      </c>
      <c r="S36" s="28">
        <f>rawdata07!O34</f>
        <v>83013</v>
      </c>
      <c r="T36" s="28">
        <f>rawdata07!P34</f>
        <v>80668</v>
      </c>
    </row>
    <row r="37" spans="1:20"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2"/>
        <v>-5.685672918203616</v>
      </c>
      <c r="O37" s="26"/>
      <c r="P37" s="28">
        <f>rawdata07!L35</f>
        <v>2753915</v>
      </c>
      <c r="Q37" s="28">
        <f>rawdata07!M35</f>
        <v>688703</v>
      </c>
      <c r="R37" s="28">
        <f>rawdata07!N35</f>
        <v>696423</v>
      </c>
      <c r="S37" s="28">
        <f>rawdata07!O35</f>
        <v>1232328</v>
      </c>
      <c r="T37" s="28">
        <f>rawdata07!P35</f>
        <v>136461</v>
      </c>
    </row>
    <row r="38" spans="1:20"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2"/>
        <v>6.9070826985203535</v>
      </c>
      <c r="O38" s="26"/>
      <c r="P38" s="28">
        <f>rawdata07!L36</f>
        <v>1399586</v>
      </c>
      <c r="Q38" s="28">
        <f>rawdata07!M36</f>
        <v>404014</v>
      </c>
      <c r="R38" s="28">
        <f>rawdata07!N36</f>
        <v>312170</v>
      </c>
      <c r="S38" s="28">
        <f>rawdata07!O36</f>
        <v>336524</v>
      </c>
      <c r="T38" s="28">
        <f>rawdata07!P36</f>
        <v>346878</v>
      </c>
    </row>
    <row r="39" spans="1:20"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2"/>
        <v>27.309031481389397</v>
      </c>
      <c r="O39" s="26"/>
      <c r="P39" s="28">
        <f>rawdata07!L37</f>
        <v>95265</v>
      </c>
      <c r="Q39" s="28">
        <f>rawdata07!M37</f>
        <v>24034</v>
      </c>
      <c r="R39" s="28">
        <f>rawdata07!N37</f>
        <v>25473</v>
      </c>
      <c r="S39" s="28">
        <f>rawdata07!O37</f>
        <v>22009</v>
      </c>
      <c r="T39" s="28">
        <f>rawdata07!P37</f>
        <v>23749</v>
      </c>
    </row>
    <row r="40" spans="1:20"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2"/>
        <v>21.35584507830496</v>
      </c>
      <c r="O40" s="26"/>
      <c r="P40" s="28">
        <f>rawdata07!L38</f>
        <v>1758645</v>
      </c>
      <c r="Q40" s="28">
        <f>rawdata07!M38</f>
        <v>443153</v>
      </c>
      <c r="R40" s="28">
        <f>rawdata07!N38</f>
        <v>440868</v>
      </c>
      <c r="S40" s="28">
        <f>rawdata07!O38</f>
        <v>435955</v>
      </c>
      <c r="T40" s="28">
        <f>rawdata07!P38</f>
        <v>438669</v>
      </c>
    </row>
    <row r="41" spans="1:20"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2"/>
        <v>19.294100924629856</v>
      </c>
      <c r="O41" s="26"/>
      <c r="P41" s="28">
        <f>rawdata07!L39</f>
        <v>638091</v>
      </c>
      <c r="Q41" s="28">
        <f>rawdata07!M39</f>
        <v>160218</v>
      </c>
      <c r="R41" s="28">
        <f>rawdata07!N39</f>
        <v>159481</v>
      </c>
      <c r="S41" s="28">
        <f>rawdata07!O39</f>
        <v>198147</v>
      </c>
      <c r="T41" s="28">
        <f>rawdata07!P39</f>
        <v>120245</v>
      </c>
    </row>
    <row r="42" spans="1:20"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2"/>
        <v>16.549784547577513</v>
      </c>
      <c r="O42" s="26"/>
      <c r="P42" s="28">
        <f>rawdata07!L40</f>
        <v>551857</v>
      </c>
      <c r="Q42" s="28">
        <f>rawdata07!M40</f>
        <v>142492</v>
      </c>
      <c r="R42" s="28">
        <f>rawdata07!N40</f>
        <v>133451</v>
      </c>
      <c r="S42" s="28">
        <f>rawdata07!O40</f>
        <v>138479</v>
      </c>
      <c r="T42" s="28">
        <f>rawdata07!P40</f>
        <v>137435</v>
      </c>
    </row>
    <row r="43" spans="1:20"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2"/>
        <v>-9.845674403893002</v>
      </c>
      <c r="O43" s="26"/>
      <c r="P43" s="28">
        <f>rawdata07!L41</f>
        <v>1760451</v>
      </c>
      <c r="Q43" s="28">
        <f>rawdata07!M41</f>
        <v>442707</v>
      </c>
      <c r="R43" s="28">
        <f>rawdata07!N41</f>
        <v>438673</v>
      </c>
      <c r="S43" s="28">
        <f>rawdata07!O41</f>
        <v>447605</v>
      </c>
      <c r="T43" s="28">
        <f>rawdata07!P41</f>
        <v>431466</v>
      </c>
    </row>
    <row r="44" spans="1:20"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2"/>
        <v>16.219655508951714</v>
      </c>
      <c r="O44" s="26"/>
      <c r="P44" s="28">
        <f>rawdata07!L42</f>
        <v>147861</v>
      </c>
      <c r="Q44" s="28">
        <f>rawdata07!M42</f>
        <v>38638</v>
      </c>
      <c r="R44" s="28">
        <f>rawdata07!N42</f>
        <v>35437</v>
      </c>
      <c r="S44" s="28">
        <f>rawdata07!O42</f>
        <v>38643</v>
      </c>
      <c r="T44" s="28">
        <f>rawdata07!P42</f>
        <v>35143</v>
      </c>
    </row>
    <row r="45" spans="1:20"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2"/>
        <v>12.242354573107056</v>
      </c>
      <c r="O45" s="26"/>
      <c r="P45" s="28">
        <f>rawdata07!L43</f>
        <v>701580</v>
      </c>
      <c r="Q45" s="28">
        <f>rawdata07!M43</f>
        <v>189383</v>
      </c>
      <c r="R45" s="28">
        <f>rawdata07!N43</f>
        <v>162846</v>
      </c>
      <c r="S45" s="28">
        <f>rawdata07!O43</f>
        <v>182341</v>
      </c>
      <c r="T45" s="28">
        <f>rawdata07!P43</f>
        <v>167010</v>
      </c>
    </row>
    <row r="46" spans="1:20"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2"/>
        <v>40.876302959422524</v>
      </c>
      <c r="O46" s="26"/>
      <c r="P46" s="28">
        <f>rawdata07!L44</f>
        <v>119512</v>
      </c>
      <c r="Q46" s="28">
        <f>rawdata07!M44</f>
        <v>45459</v>
      </c>
      <c r="R46" s="28">
        <f>rawdata07!N44</f>
        <v>14327</v>
      </c>
      <c r="S46" s="28">
        <f>rawdata07!O44</f>
        <v>41534</v>
      </c>
      <c r="T46" s="28">
        <f>rawdata07!P44</f>
        <v>18192</v>
      </c>
    </row>
    <row r="47" spans="1:20"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2"/>
        <v>12.189028026757418</v>
      </c>
      <c r="O47" s="26"/>
      <c r="P47" s="28">
        <f>rawdata07!L45</f>
        <v>978084</v>
      </c>
      <c r="Q47" s="28">
        <f>rawdata07!M45</f>
        <v>282048</v>
      </c>
      <c r="R47" s="28">
        <f>rawdata07!N45</f>
        <v>209749</v>
      </c>
      <c r="S47" s="28">
        <f>rawdata07!O45</f>
        <v>242733</v>
      </c>
      <c r="T47" s="28">
        <f>rawdata07!P45</f>
        <v>243554</v>
      </c>
    </row>
    <row r="48" spans="1:20"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2"/>
        <v>14.651479770855206</v>
      </c>
      <c r="O48" s="26"/>
      <c r="P48" s="28">
        <f>rawdata07!L46</f>
        <v>4511375</v>
      </c>
      <c r="Q48" s="28">
        <f>rawdata07!M46</f>
        <v>1173895</v>
      </c>
      <c r="R48" s="28">
        <f>rawdata07!N46</f>
        <v>1081815</v>
      </c>
      <c r="S48" s="28">
        <f>rawdata07!O46</f>
        <v>1256367</v>
      </c>
      <c r="T48" s="28">
        <f>rawdata07!P46</f>
        <v>999298</v>
      </c>
    </row>
    <row r="49" spans="1:20"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2"/>
        <v>23.707244788570293</v>
      </c>
      <c r="O49" s="26"/>
      <c r="P49" s="28">
        <f>rawdata07!L47</f>
        <v>504079</v>
      </c>
      <c r="Q49" s="28">
        <f>rawdata07!M47</f>
        <v>149083</v>
      </c>
      <c r="R49" s="28">
        <f>rawdata07!N47</f>
        <v>121259</v>
      </c>
      <c r="S49" s="28">
        <f>rawdata07!O47</f>
        <v>108820</v>
      </c>
      <c r="T49" s="28">
        <f>rawdata07!P47</f>
        <v>124917</v>
      </c>
    </row>
    <row r="50" spans="1:20"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2"/>
        <v>9.149020767158133</v>
      </c>
      <c r="O50" s="26"/>
      <c r="P50" s="28">
        <f>rawdata07!L48</f>
        <v>88995</v>
      </c>
      <c r="Q50" s="28">
        <f>rawdata07!M48</f>
        <v>22535</v>
      </c>
      <c r="R50" s="28">
        <f>rawdata07!N48</f>
        <v>22228</v>
      </c>
      <c r="S50" s="28">
        <f>rawdata07!O48</f>
        <v>22150</v>
      </c>
      <c r="T50" s="28">
        <f>rawdata07!P48</f>
        <v>22082</v>
      </c>
    </row>
    <row r="51" spans="1:20"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2"/>
        <v>-12.075679374301997</v>
      </c>
      <c r="O51" s="26"/>
      <c r="P51" s="28">
        <f>rawdata07!L49</f>
        <v>1220440</v>
      </c>
      <c r="Q51" s="28">
        <f>rawdata07!M49</f>
        <v>364487</v>
      </c>
      <c r="R51" s="28">
        <f>rawdata07!N49</f>
        <v>249907</v>
      </c>
      <c r="S51" s="28">
        <f>rawdata07!O49</f>
        <v>304896</v>
      </c>
      <c r="T51" s="28">
        <f>rawdata07!P49</f>
        <v>301150</v>
      </c>
    </row>
    <row r="52" spans="1:20"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2"/>
        <v>10.298776555073589</v>
      </c>
      <c r="O52" s="26"/>
      <c r="P52" s="28">
        <f>rawdata07!L50</f>
        <v>1026032</v>
      </c>
      <c r="Q52" s="28">
        <f>rawdata07!M50</f>
        <v>263572</v>
      </c>
      <c r="R52" s="28">
        <f>rawdata07!N50</f>
        <v>252312</v>
      </c>
      <c r="S52" s="28">
        <f>rawdata07!O50</f>
        <v>254193</v>
      </c>
      <c r="T52" s="28">
        <f>rawdata07!P50</f>
        <v>255955</v>
      </c>
    </row>
    <row r="53" spans="1:20"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2"/>
        <v>1.7883493461930973</v>
      </c>
      <c r="O53" s="26"/>
      <c r="P53" s="28">
        <f>rawdata07!L51</f>
        <v>281298</v>
      </c>
      <c r="Q53" s="28">
        <f>rawdata07!M51</f>
        <v>73830</v>
      </c>
      <c r="R53" s="28">
        <f>rawdata07!N51</f>
        <v>75305</v>
      </c>
      <c r="S53" s="28">
        <f>rawdata07!O51</f>
        <v>71866</v>
      </c>
      <c r="T53" s="28">
        <f>rawdata07!P51</f>
        <v>60297</v>
      </c>
    </row>
    <row r="54" spans="1:20"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2"/>
        <v>14.637698337117042</v>
      </c>
      <c r="O54" s="26"/>
      <c r="P54" s="28">
        <f>rawdata07!L52</f>
        <v>870584</v>
      </c>
      <c r="Q54" s="28">
        <f>rawdata07!M52</f>
        <v>219851</v>
      </c>
      <c r="R54" s="28">
        <f>rawdata07!N52</f>
        <v>219798</v>
      </c>
      <c r="S54" s="28">
        <f>rawdata07!O52</f>
        <v>219545</v>
      </c>
      <c r="T54" s="28">
        <f>rawdata07!P52</f>
        <v>211390</v>
      </c>
    </row>
    <row r="55" spans="1:32" ht="15.75" thickBot="1">
      <c r="A55" s="11" t="s">
        <v>52</v>
      </c>
      <c r="B55" s="28">
        <f>rawdata07!B53</f>
        <v>12074.934731989557</v>
      </c>
      <c r="C55" s="28">
        <f>rawdata07!C53</f>
        <v>12594.739449623925</v>
      </c>
      <c r="D55" s="28">
        <f>rawdata07!D53</f>
        <v>11665.231431646933</v>
      </c>
      <c r="E55" s="28">
        <f>rawdata07!E53</f>
        <v>11644.639667905585</v>
      </c>
      <c r="F55" s="28">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2"/>
        <v>3.093691411796483</v>
      </c>
      <c r="O55" s="30"/>
      <c r="P55" s="29">
        <f>rawdata07!L53</f>
        <v>85034</v>
      </c>
      <c r="Q55" s="29">
        <f>rawdata07!M53</f>
        <v>22203</v>
      </c>
      <c r="R55" s="29">
        <f>rawdata07!N53</f>
        <v>21367</v>
      </c>
      <c r="S55" s="29">
        <f>rawdata07!O53</f>
        <v>20717</v>
      </c>
      <c r="T55" s="29">
        <f>rawdata07!P53</f>
        <v>20747</v>
      </c>
      <c r="V55" s="25"/>
      <c r="W55" s="25"/>
      <c r="X55" s="25"/>
      <c r="Y55" s="25"/>
      <c r="Z55" s="25"/>
      <c r="AA55" s="25"/>
      <c r="AB55" s="25"/>
      <c r="AC55" s="25"/>
      <c r="AD55" s="25"/>
      <c r="AE55" s="25"/>
      <c r="AF55" s="25"/>
    </row>
    <row r="56" spans="1:32" ht="30" customHeight="1" thickTop="1">
      <c r="A56" s="87" t="s">
        <v>63</v>
      </c>
      <c r="B56" s="88"/>
      <c r="C56" s="88"/>
      <c r="D56" s="88"/>
      <c r="E56" s="88"/>
      <c r="F56" s="88"/>
      <c r="G56" s="28">
        <f>+data07!G56</f>
        <v>32</v>
      </c>
      <c r="H56" s="13"/>
      <c r="I56" s="13"/>
      <c r="J56" s="13"/>
      <c r="K56" s="13"/>
      <c r="L56" s="13"/>
      <c r="M56" s="13"/>
      <c r="N56" s="28">
        <f>+data07!N56</f>
        <v>43</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6">
        <f>+data07!G57</f>
        <v>3.187113776040381</v>
      </c>
      <c r="H57" s="14"/>
      <c r="I57" s="14"/>
      <c r="J57" s="14"/>
      <c r="K57" s="14"/>
      <c r="L57" s="14"/>
      <c r="M57" s="14"/>
      <c r="N57" s="36">
        <f>+data07!N57</f>
        <v>11.86704051817947</v>
      </c>
      <c r="O57" s="14"/>
      <c r="P57" s="14"/>
      <c r="Q57" s="14"/>
    </row>
    <row r="58" spans="1:17" ht="15">
      <c r="A58" s="43" t="s">
        <v>74</v>
      </c>
      <c r="B58" s="12"/>
      <c r="C58" s="12"/>
      <c r="D58" s="12"/>
      <c r="E58" s="12"/>
      <c r="F58" s="12"/>
      <c r="G58" s="36">
        <f>+data07!G58</f>
        <v>3.4348948516208377</v>
      </c>
      <c r="H58" s="14"/>
      <c r="I58" s="14"/>
      <c r="J58" s="14"/>
      <c r="K58" s="14"/>
      <c r="L58" s="14"/>
      <c r="M58" s="14"/>
      <c r="N58" s="36">
        <f>+data07!N58</f>
        <v>12.653642507783381</v>
      </c>
      <c r="O58" s="14"/>
      <c r="P58" s="14"/>
      <c r="Q58" s="14"/>
    </row>
    <row r="59" spans="1:20" ht="15.75" thickBot="1">
      <c r="A59" s="44" t="s">
        <v>75</v>
      </c>
      <c r="B59" s="19"/>
      <c r="C59" s="19"/>
      <c r="D59" s="19"/>
      <c r="E59" s="19"/>
      <c r="F59" s="19"/>
      <c r="G59" s="41">
        <f>+data07!G59</f>
        <v>0.5666441771171219</v>
      </c>
      <c r="H59" s="20"/>
      <c r="I59" s="20"/>
      <c r="J59" s="20"/>
      <c r="K59" s="20"/>
      <c r="L59" s="20"/>
      <c r="M59" s="20"/>
      <c r="N59" s="41">
        <f>+data07!N59</f>
        <v>10.850078361764933</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5" t="s">
        <v>237</v>
      </c>
      <c r="B62" s="85"/>
      <c r="C62" s="85"/>
      <c r="D62" s="85"/>
      <c r="E62" s="85"/>
      <c r="F62" s="85"/>
      <c r="G62" s="85"/>
      <c r="H62" s="85"/>
      <c r="I62" s="85"/>
      <c r="J62" s="85"/>
      <c r="K62" s="85"/>
      <c r="L62" s="85"/>
      <c r="M62" s="85"/>
      <c r="N62" s="85"/>
      <c r="O62" s="85"/>
      <c r="P62" s="85"/>
      <c r="Q62" s="85"/>
    </row>
    <row r="63" spans="1:17" ht="30" customHeight="1">
      <c r="A63" s="75" t="s">
        <v>238</v>
      </c>
      <c r="B63" s="76"/>
      <c r="C63" s="76"/>
      <c r="D63" s="76"/>
      <c r="E63" s="76"/>
      <c r="F63" s="76"/>
      <c r="G63" s="76"/>
      <c r="H63" s="76"/>
      <c r="I63" s="76"/>
      <c r="J63" s="76"/>
      <c r="K63" s="76"/>
      <c r="L63" s="76"/>
      <c r="M63" s="76"/>
      <c r="N63" s="76"/>
      <c r="O63" s="76"/>
      <c r="P63" s="76"/>
      <c r="Q63" s="76"/>
    </row>
    <row r="64" spans="1:17" ht="17.25">
      <c r="A64" s="24" t="s">
        <v>66</v>
      </c>
      <c r="B64" s="12"/>
      <c r="C64" s="12"/>
      <c r="D64" s="12"/>
      <c r="E64" s="12"/>
      <c r="F64" s="12"/>
      <c r="G64" s="15"/>
      <c r="H64" s="15"/>
      <c r="I64" s="15"/>
      <c r="J64" s="15"/>
      <c r="K64" s="15"/>
      <c r="L64" s="15"/>
      <c r="M64" s="15"/>
      <c r="N64" s="15"/>
      <c r="O64" s="15"/>
      <c r="P64" s="15"/>
      <c r="Q64" s="15"/>
    </row>
    <row r="65" spans="1:17" ht="86.25" customHeight="1">
      <c r="A65" s="79" t="s">
        <v>76</v>
      </c>
      <c r="B65" s="79"/>
      <c r="C65" s="79"/>
      <c r="D65" s="79"/>
      <c r="E65" s="79"/>
      <c r="F65" s="79"/>
      <c r="G65" s="79"/>
      <c r="H65" s="79"/>
      <c r="I65" s="79"/>
      <c r="J65" s="79"/>
      <c r="K65" s="79"/>
      <c r="L65" s="79"/>
      <c r="M65" s="79"/>
      <c r="N65" s="79"/>
      <c r="O65" s="79"/>
      <c r="P65" s="79"/>
      <c r="Q65" s="79"/>
    </row>
    <row r="66" spans="1:17" ht="30" customHeight="1">
      <c r="A66" s="80" t="s">
        <v>233</v>
      </c>
      <c r="B66" s="81"/>
      <c r="C66" s="81"/>
      <c r="D66" s="81"/>
      <c r="E66" s="81"/>
      <c r="F66" s="81"/>
      <c r="G66" s="81"/>
      <c r="H66" s="81"/>
      <c r="I66" s="81"/>
      <c r="J66" s="81"/>
      <c r="K66" s="81"/>
      <c r="L66" s="81"/>
      <c r="M66" s="81"/>
      <c r="N66" s="81"/>
      <c r="O66" s="81"/>
      <c r="P66" s="81"/>
      <c r="Q66" s="81"/>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AF66"/>
  <sheetViews>
    <sheetView zoomScalePageLayoutView="0" workbookViewId="0" topLeftCell="A1">
      <selection activeCell="A66" sqref="A66:Q66"/>
    </sheetView>
  </sheetViews>
  <sheetFormatPr defaultColWidth="9.140625" defaultRowHeight="12.75"/>
  <cols>
    <col min="1" max="1" width="23.421875" style="1" customWidth="1"/>
    <col min="2" max="2" width="11.7109375" style="1" customWidth="1"/>
    <col min="3" max="5" width="10.28125" style="1" customWidth="1"/>
    <col min="6" max="6" width="11.7109375" style="1" customWidth="1"/>
    <col min="7" max="7" width="12.28125" style="2" customWidth="1"/>
    <col min="8" max="8" width="1.7109375" style="2" customWidth="1"/>
    <col min="9" max="9" width="11.7109375" style="2" customWidth="1"/>
    <col min="10" max="12" width="11.140625" style="2" customWidth="1"/>
    <col min="13" max="14" width="11.7109375" style="2" customWidth="1"/>
    <col min="15" max="15" width="1.7109375" style="2" customWidth="1"/>
    <col min="16" max="17" width="11.7109375" style="2" customWidth="1"/>
    <col min="18" max="18" width="10.28125" style="1" customWidth="1"/>
    <col min="19" max="19" width="10.00390625" style="1" customWidth="1"/>
    <col min="20" max="20" width="10.57421875" style="1" customWidth="1"/>
    <col min="21" max="16384" width="9.140625" style="1" customWidth="1"/>
  </cols>
  <sheetData>
    <row r="1" spans="1:17" ht="22.5" customHeight="1">
      <c r="A1" s="83" t="s">
        <v>235</v>
      </c>
      <c r="B1" s="83"/>
      <c r="C1" s="83"/>
      <c r="D1" s="83"/>
      <c r="E1" s="83"/>
      <c r="F1" s="83"/>
      <c r="G1" s="83"/>
      <c r="H1" s="83"/>
      <c r="I1" s="83"/>
      <c r="J1" s="83"/>
      <c r="K1" s="83"/>
      <c r="L1" s="83"/>
      <c r="M1" s="83"/>
      <c r="N1" s="83"/>
      <c r="O1" s="83"/>
      <c r="P1" s="84"/>
      <c r="Q1" s="84"/>
    </row>
    <row r="2" spans="1:20" ht="12.75" customHeight="1" thickBot="1">
      <c r="A2" s="77" t="s">
        <v>64</v>
      </c>
      <c r="B2" s="82" t="s">
        <v>98</v>
      </c>
      <c r="C2" s="86"/>
      <c r="D2" s="86"/>
      <c r="E2" s="86"/>
      <c r="F2" s="86"/>
      <c r="G2" s="86"/>
      <c r="H2" s="22"/>
      <c r="I2" s="82" t="s">
        <v>99</v>
      </c>
      <c r="J2" s="86"/>
      <c r="K2" s="86"/>
      <c r="L2" s="86"/>
      <c r="M2" s="86"/>
      <c r="N2" s="86"/>
      <c r="O2" s="22"/>
      <c r="P2" s="82" t="s">
        <v>68</v>
      </c>
      <c r="Q2" s="82"/>
      <c r="R2" s="82"/>
      <c r="S2" s="82"/>
      <c r="T2" s="82"/>
    </row>
    <row r="3" spans="1:20" ht="90" customHeight="1" thickBot="1">
      <c r="A3" s="78"/>
      <c r="B3" s="23" t="s">
        <v>0</v>
      </c>
      <c r="C3" s="42" t="s">
        <v>229</v>
      </c>
      <c r="D3" s="42" t="s">
        <v>226</v>
      </c>
      <c r="E3" s="42" t="s">
        <v>228</v>
      </c>
      <c r="F3" s="42" t="s">
        <v>230</v>
      </c>
      <c r="G3" s="42" t="s">
        <v>56</v>
      </c>
      <c r="H3" s="19"/>
      <c r="I3" s="23" t="s">
        <v>0</v>
      </c>
      <c r="J3" s="42" t="s">
        <v>229</v>
      </c>
      <c r="K3" s="42" t="s">
        <v>226</v>
      </c>
      <c r="L3" s="42" t="s">
        <v>228</v>
      </c>
      <c r="M3" s="42" t="s">
        <v>230</v>
      </c>
      <c r="N3" s="42" t="s">
        <v>56</v>
      </c>
      <c r="O3" s="19"/>
      <c r="P3" s="46" t="s">
        <v>0</v>
      </c>
      <c r="Q3" s="38" t="s">
        <v>100</v>
      </c>
      <c r="R3" s="38" t="s">
        <v>101</v>
      </c>
      <c r="S3" s="38" t="s">
        <v>102</v>
      </c>
      <c r="T3" s="38" t="s">
        <v>103</v>
      </c>
    </row>
    <row r="4" spans="1:20" ht="17.25">
      <c r="A4" s="4" t="s">
        <v>61</v>
      </c>
      <c r="B4" s="5">
        <f>rawdata00!B2</f>
        <v>6189.803949565823</v>
      </c>
      <c r="C4" s="5">
        <f>rawdata00!C2</f>
        <v>6870.499724162818</v>
      </c>
      <c r="D4" s="5">
        <f>rawdata00!D2</f>
        <v>6025.557354222681</v>
      </c>
      <c r="E4" s="5">
        <f>rawdata00!E2</f>
        <v>5646.753058274398</v>
      </c>
      <c r="F4" s="5">
        <f>rawdata00!F2</f>
        <v>6214.568366249619</v>
      </c>
      <c r="G4" s="33">
        <f aca="true" t="shared" si="0" ref="G4:G55">(F4-C4)/C4*100</f>
        <v>-9.547069125210173</v>
      </c>
      <c r="H4" s="6"/>
      <c r="I4" s="5">
        <f>rawdata00!G2</f>
        <v>6726.575996594271</v>
      </c>
      <c r="J4" s="5">
        <f>rawdata00!H2</f>
        <v>7116.215070580034</v>
      </c>
      <c r="K4" s="5">
        <f>rawdata00!I2</f>
        <v>6430.578943396773</v>
      </c>
      <c r="L4" s="5">
        <f>rawdata00!J2</f>
        <v>6234.530436397167</v>
      </c>
      <c r="M4" s="5">
        <f>rawdata00!K2</f>
        <v>7124.295664313055</v>
      </c>
      <c r="N4" s="33">
        <f aca="true" t="shared" si="1" ref="N4:N12">(M4-J4)/J4*100</f>
        <v>0.11355184817878107</v>
      </c>
      <c r="O4" s="21"/>
      <c r="P4" s="47">
        <f>rawdata00!L2</f>
        <v>46195103</v>
      </c>
      <c r="Q4" s="47">
        <f>rawdata00!M2</f>
        <v>11550292</v>
      </c>
      <c r="R4" s="47">
        <f>rawdata00!N2</f>
        <v>11608596</v>
      </c>
      <c r="S4" s="47">
        <f>rawdata00!O2</f>
        <v>11493246</v>
      </c>
      <c r="T4" s="47">
        <f>rawdata00!P2</f>
        <v>11542969</v>
      </c>
    </row>
    <row r="5" spans="1:20" ht="15">
      <c r="A5" s="7" t="s">
        <v>4</v>
      </c>
      <c r="B5" s="28">
        <f>rawdata00!B3</f>
        <v>5105.010517896859</v>
      </c>
      <c r="C5" s="28">
        <f>rawdata00!C3</f>
        <v>5281.315866273226</v>
      </c>
      <c r="D5" s="28">
        <f>rawdata00!D3</f>
        <v>5165.210571036406</v>
      </c>
      <c r="E5" s="28">
        <f>rawdata00!E3</f>
        <v>4857.186053415726</v>
      </c>
      <c r="F5" s="28">
        <f>rawdata00!F3</f>
        <v>5112.818657464099</v>
      </c>
      <c r="G5" s="34">
        <f t="shared" si="0"/>
        <v>-3.1904399031529174</v>
      </c>
      <c r="H5" s="8"/>
      <c r="I5" s="28">
        <f>rawdata00!G3</f>
        <v>5683.982393478904</v>
      </c>
      <c r="J5" s="28">
        <f>rawdata00!H3</f>
        <v>5698.012257206784</v>
      </c>
      <c r="K5" s="28">
        <f>rawdata00!I3</f>
        <v>5633.40704590514</v>
      </c>
      <c r="L5" s="28">
        <f>rawdata00!J3</f>
        <v>5513.678296150505</v>
      </c>
      <c r="M5" s="28">
        <f>rawdata00!K3</f>
        <v>5893.637982856507</v>
      </c>
      <c r="N5" s="34">
        <f t="shared" si="1"/>
        <v>3.4332275330278135</v>
      </c>
      <c r="O5" s="26"/>
      <c r="P5" s="28">
        <f>rawdata00!L3</f>
        <v>730184</v>
      </c>
      <c r="Q5" s="28">
        <f>rawdata00!M3</f>
        <v>185034</v>
      </c>
      <c r="R5" s="28">
        <f>rawdata00!N3</f>
        <v>183596</v>
      </c>
      <c r="S5" s="28">
        <f>rawdata00!O3</f>
        <v>181894</v>
      </c>
      <c r="T5" s="28">
        <f>rawdata00!P3</f>
        <v>179660</v>
      </c>
    </row>
    <row r="6" spans="1:20" ht="15">
      <c r="A6" s="7" t="s">
        <v>5</v>
      </c>
      <c r="B6" s="28">
        <f>rawdata00!B4</f>
        <v>8067.752330186265</v>
      </c>
      <c r="C6" s="28">
        <f>rawdata00!C4</f>
        <v>8273.496081637255</v>
      </c>
      <c r="D6" s="28">
        <f>rawdata00!D4</f>
        <v>6728.889068891499</v>
      </c>
      <c r="E6" s="28">
        <f>rawdata00!E4</f>
        <v>7701.463414634146</v>
      </c>
      <c r="F6" s="28">
        <f>rawdata00!F4</f>
        <v>10202.580138174912</v>
      </c>
      <c r="G6" s="34">
        <f t="shared" si="0"/>
        <v>23.316431620958806</v>
      </c>
      <c r="H6" s="8"/>
      <c r="I6" s="28">
        <f>rawdata00!G4</f>
        <v>8845.944195991628</v>
      </c>
      <c r="J6" s="28">
        <f>rawdata00!H4</f>
        <v>8863.759373061961</v>
      </c>
      <c r="K6" s="28">
        <f>rawdata00!I4</f>
        <v>7239.844477744928</v>
      </c>
      <c r="L6" s="28">
        <f>rawdata00!J4</f>
        <v>8425.882352941177</v>
      </c>
      <c r="M6" s="28">
        <f>rawdata00!K4</f>
        <v>11661.831636161225</v>
      </c>
      <c r="N6" s="34">
        <f t="shared" si="1"/>
        <v>31.5675566690466</v>
      </c>
      <c r="O6" s="26"/>
      <c r="P6" s="28">
        <f>rawdata00!L4</f>
        <v>132822</v>
      </c>
      <c r="Q6" s="28">
        <f>rawdata00!M4</f>
        <v>35474</v>
      </c>
      <c r="R6" s="28">
        <f>rawdata00!N4</f>
        <v>49382</v>
      </c>
      <c r="S6" s="28">
        <f>rawdata00!O4</f>
        <v>17425</v>
      </c>
      <c r="T6" s="28">
        <f>rawdata00!P4</f>
        <v>30541</v>
      </c>
    </row>
    <row r="7" spans="1:20" ht="15">
      <c r="A7" s="7" t="s">
        <v>6</v>
      </c>
      <c r="B7" s="28">
        <f>rawdata00!B5</f>
        <v>4724.2487376405625</v>
      </c>
      <c r="C7" s="28">
        <f>rawdata00!C5</f>
        <v>4787.511478420569</v>
      </c>
      <c r="D7" s="28">
        <f>rawdata00!D5</f>
        <v>4830.471489412933</v>
      </c>
      <c r="E7" s="28">
        <f>rawdata00!E5</f>
        <v>4820.820825560364</v>
      </c>
      <c r="F7" s="28">
        <f>rawdata00!F5</f>
        <v>4431.923074866168</v>
      </c>
      <c r="G7" s="34">
        <f t="shared" si="0"/>
        <v>-7.427416208967759</v>
      </c>
      <c r="H7" s="8"/>
      <c r="I7" s="28">
        <f>rawdata00!G5</f>
        <v>5250.82354813126</v>
      </c>
      <c r="J7" s="28">
        <f>rawdata00!H5</f>
        <v>4977.231646609637</v>
      </c>
      <c r="K7" s="28">
        <f>rawdata00!I5</f>
        <v>5194.479977125314</v>
      </c>
      <c r="L7" s="28">
        <f>rawdata00!J5</f>
        <v>5349.319608715827</v>
      </c>
      <c r="M7" s="28">
        <f>rawdata00!K5</f>
        <v>5502.38251857081</v>
      </c>
      <c r="N7" s="34">
        <f t="shared" si="1"/>
        <v>10.55106350774114</v>
      </c>
      <c r="O7" s="26"/>
      <c r="P7" s="28">
        <f>rawdata00!L5</f>
        <v>804446</v>
      </c>
      <c r="Q7" s="28">
        <f>rawdata00!M5</f>
        <v>206910</v>
      </c>
      <c r="R7" s="28">
        <f>rawdata00!N5</f>
        <v>199347</v>
      </c>
      <c r="S7" s="28">
        <f>rawdata00!O5</f>
        <v>211202</v>
      </c>
      <c r="T7" s="28">
        <f>rawdata00!P5</f>
        <v>186987</v>
      </c>
    </row>
    <row r="8" spans="1:20" ht="15">
      <c r="A8" s="7" t="s">
        <v>7</v>
      </c>
      <c r="B8" s="28">
        <f>rawdata00!B6</f>
        <v>4855.474530283904</v>
      </c>
      <c r="C8" s="28">
        <f>rawdata00!C6</f>
        <v>4853.741409265584</v>
      </c>
      <c r="D8" s="28">
        <f>rawdata00!D6</f>
        <v>4987.278455359446</v>
      </c>
      <c r="E8" s="28">
        <f>rawdata00!E6</f>
        <v>4781.758279868216</v>
      </c>
      <c r="F8" s="28">
        <f>rawdata00!F6</f>
        <v>4804.543058156235</v>
      </c>
      <c r="G8" s="34">
        <f t="shared" si="0"/>
        <v>-1.0136170628173766</v>
      </c>
      <c r="H8" s="8"/>
      <c r="I8" s="28">
        <f>rawdata00!G6</f>
        <v>5377.310311014285</v>
      </c>
      <c r="J8" s="28">
        <f>rawdata00!H6</f>
        <v>5206.117715527939</v>
      </c>
      <c r="K8" s="28">
        <f>rawdata00!I6</f>
        <v>5457.561074468477</v>
      </c>
      <c r="L8" s="28">
        <f>rawdata00!J6</f>
        <v>5333.145482920062</v>
      </c>
      <c r="M8" s="28">
        <f>rawdata00!K6</f>
        <v>5526.242114639955</v>
      </c>
      <c r="N8" s="34">
        <f t="shared" si="1"/>
        <v>6.1490042408607435</v>
      </c>
      <c r="O8" s="26"/>
      <c r="P8" s="28">
        <f>rawdata00!L6</f>
        <v>450751</v>
      </c>
      <c r="Q8" s="28">
        <f>rawdata00!M6</f>
        <v>116841</v>
      </c>
      <c r="R8" s="28">
        <f>rawdata00!N6</f>
        <v>108556</v>
      </c>
      <c r="S8" s="28">
        <f>rawdata00!O6</f>
        <v>115340</v>
      </c>
      <c r="T8" s="28">
        <f>rawdata00!P6</f>
        <v>110014</v>
      </c>
    </row>
    <row r="9" spans="1:20" ht="15">
      <c r="A9" s="7" t="s">
        <v>8</v>
      </c>
      <c r="B9" s="28">
        <f>rawdata00!B7</f>
        <v>5204.946536063908</v>
      </c>
      <c r="C9" s="28">
        <f>rawdata00!C7</f>
        <v>5182.496796421459</v>
      </c>
      <c r="D9" s="28">
        <f>rawdata00!D7</f>
        <v>5139.558922554379</v>
      </c>
      <c r="E9" s="28">
        <f>rawdata00!E7</f>
        <v>5328.879805513826</v>
      </c>
      <c r="F9" s="28">
        <f>rawdata00!F7</f>
        <v>5034.3765326140265</v>
      </c>
      <c r="G9" s="34">
        <f t="shared" si="0"/>
        <v>-2.8580869342690307</v>
      </c>
      <c r="H9" s="8"/>
      <c r="I9" s="28">
        <f>rawdata00!G7</f>
        <v>5964.538424867505</v>
      </c>
      <c r="J9" s="28">
        <f>rawdata00!H7</f>
        <v>5759.020567143287</v>
      </c>
      <c r="K9" s="28">
        <f>rawdata00!I7</f>
        <v>5783.307176718408</v>
      </c>
      <c r="L9" s="28">
        <f>rawdata00!J7</f>
        <v>6165.631469006116</v>
      </c>
      <c r="M9" s="28">
        <f>rawdata00!K7</f>
        <v>6149.358345594245</v>
      </c>
      <c r="N9" s="34">
        <f t="shared" si="1"/>
        <v>6.777850051064885</v>
      </c>
      <c r="O9" s="26"/>
      <c r="P9" s="28">
        <f>rawdata00!L7</f>
        <v>5871341</v>
      </c>
      <c r="Q9" s="28">
        <f>rawdata00!M7</f>
        <v>1478815</v>
      </c>
      <c r="R9" s="28">
        <f>rawdata00!N7</f>
        <v>1482098</v>
      </c>
      <c r="S9" s="28">
        <f>rawdata00!O7</f>
        <v>2127452</v>
      </c>
      <c r="T9" s="28">
        <f>rawdata00!P7</f>
        <v>782976</v>
      </c>
    </row>
    <row r="10" spans="1:20" ht="15">
      <c r="A10" s="7" t="s">
        <v>9</v>
      </c>
      <c r="B10" s="28">
        <f>rawdata00!B8</f>
        <v>5772.486337442142</v>
      </c>
      <c r="C10" s="28">
        <f>rawdata00!C8</f>
        <v>6211.42023691062</v>
      </c>
      <c r="D10" s="28">
        <f>rawdata00!D8</f>
        <v>5503.762189637202</v>
      </c>
      <c r="E10" s="28">
        <f>rawdata00!E8</f>
        <v>5576.947764689555</v>
      </c>
      <c r="F10" s="28">
        <f>rawdata00!F8</f>
        <v>5626.551754156873</v>
      </c>
      <c r="G10" s="34">
        <f t="shared" si="0"/>
        <v>-9.416018566546754</v>
      </c>
      <c r="H10" s="8"/>
      <c r="I10" s="28">
        <f>rawdata00!G8</f>
        <v>6105.845660941742</v>
      </c>
      <c r="J10" s="28">
        <f>rawdata00!H8</f>
        <v>6391.770377539383</v>
      </c>
      <c r="K10" s="28">
        <f>rawdata00!I8</f>
        <v>5764.895272633818</v>
      </c>
      <c r="L10" s="28">
        <f>rawdata00!J8</f>
        <v>5916.387650423006</v>
      </c>
      <c r="M10" s="28">
        <f>rawdata00!K8</f>
        <v>6207.962624416006</v>
      </c>
      <c r="N10" s="34">
        <f t="shared" si="1"/>
        <v>-2.875693935584345</v>
      </c>
      <c r="O10" s="26"/>
      <c r="P10" s="28">
        <f>rawdata00!L8</f>
        <v>705395</v>
      </c>
      <c r="Q10" s="28">
        <f>rawdata00!M8</f>
        <v>220083</v>
      </c>
      <c r="R10" s="28">
        <f>rawdata00!N8</f>
        <v>140078</v>
      </c>
      <c r="S10" s="28">
        <f>rawdata00!O8</f>
        <v>172929</v>
      </c>
      <c r="T10" s="28">
        <f>rawdata00!P8</f>
        <v>172305</v>
      </c>
    </row>
    <row r="11" spans="1:20" ht="15">
      <c r="A11" s="7" t="s">
        <v>10</v>
      </c>
      <c r="B11" s="28">
        <f>rawdata00!B9</f>
        <v>8967.463793665847</v>
      </c>
      <c r="C11" s="28">
        <f>rawdata00!C9</f>
        <v>8649.188430966535</v>
      </c>
      <c r="D11" s="28">
        <f>rawdata00!D9</f>
        <v>8874.046265616926</v>
      </c>
      <c r="E11" s="28">
        <f>rawdata00!E9</f>
        <v>9101.765022100108</v>
      </c>
      <c r="F11" s="28">
        <f>rawdata00!F9</f>
        <v>9253.312836279785</v>
      </c>
      <c r="G11" s="34">
        <f t="shared" si="0"/>
        <v>6.984752501752819</v>
      </c>
      <c r="H11" s="8"/>
      <c r="I11" s="28">
        <f>rawdata00!G9</f>
        <v>9379.73802848238</v>
      </c>
      <c r="J11" s="28">
        <f>rawdata00!H9</f>
        <v>8799.872345794462</v>
      </c>
      <c r="K11" s="28">
        <f>rawdata00!I9</f>
        <v>9056.866887558135</v>
      </c>
      <c r="L11" s="28">
        <f>rawdata00!J9</f>
        <v>9426.860590132601</v>
      </c>
      <c r="M11" s="28">
        <f>rawdata00!K9</f>
        <v>10258.332052267486</v>
      </c>
      <c r="N11" s="34">
        <f t="shared" si="1"/>
        <v>16.57364617533384</v>
      </c>
      <c r="O11" s="26"/>
      <c r="P11" s="28">
        <f>rawdata00!L9</f>
        <v>530363</v>
      </c>
      <c r="Q11" s="28">
        <f>rawdata00!M9</f>
        <v>134739</v>
      </c>
      <c r="R11" s="28">
        <f>rawdata00!N9</f>
        <v>131588</v>
      </c>
      <c r="S11" s="28">
        <f>rawdata00!O9</f>
        <v>133936</v>
      </c>
      <c r="T11" s="28">
        <f>rawdata00!P9</f>
        <v>130100</v>
      </c>
    </row>
    <row r="12" spans="1:20" ht="15">
      <c r="A12" s="7" t="s">
        <v>11</v>
      </c>
      <c r="B12" s="28">
        <f>rawdata00!B10</f>
        <v>7449.3498243778495</v>
      </c>
      <c r="C12" s="28">
        <f>rawdata00!C10</f>
        <v>7941.700603202792</v>
      </c>
      <c r="D12" s="28">
        <f>rawdata00!D10</f>
        <v>7601.662825156404</v>
      </c>
      <c r="E12" s="28">
        <f>rawdata00!E10</f>
        <v>6880.573374514928</v>
      </c>
      <c r="F12" s="28">
        <f>rawdata00!F10</f>
        <v>7231.28950440839</v>
      </c>
      <c r="G12" s="34">
        <f t="shared" si="0"/>
        <v>-8.945327131923131</v>
      </c>
      <c r="H12" s="8"/>
      <c r="I12" s="28">
        <f>rawdata00!G10</f>
        <v>7987.099245198416</v>
      </c>
      <c r="J12" s="28">
        <f>rawdata00!H10</f>
        <v>8394.500750176061</v>
      </c>
      <c r="K12" s="28">
        <f>rawdata00!I10</f>
        <v>8122.11886730326</v>
      </c>
      <c r="L12" s="28">
        <f>rawdata00!J10</f>
        <v>7439.573928882553</v>
      </c>
      <c r="M12" s="28">
        <f>rawdata00!K10</f>
        <v>7876.041708603406</v>
      </c>
      <c r="N12" s="34">
        <f t="shared" si="1"/>
        <v>-6.1761748197089785</v>
      </c>
      <c r="O12" s="26"/>
      <c r="P12" s="28">
        <f>rawdata00!L10</f>
        <v>107048</v>
      </c>
      <c r="Q12" s="28">
        <f>rawdata00!M10</f>
        <v>32659</v>
      </c>
      <c r="R12" s="28">
        <f>rawdata00!N10</f>
        <v>24296</v>
      </c>
      <c r="S12" s="28">
        <f>rawdata00!O10</f>
        <v>25254</v>
      </c>
      <c r="T12" s="28">
        <f>rawdata00!P10</f>
        <v>24839</v>
      </c>
    </row>
    <row r="13" spans="1:20" ht="17.25">
      <c r="A13" s="32" t="s">
        <v>60</v>
      </c>
      <c r="B13" s="28">
        <f>rawdata00!B11</f>
        <v>8278.171900172409</v>
      </c>
      <c r="C13" s="27" t="s">
        <v>53</v>
      </c>
      <c r="D13" s="27" t="s">
        <v>53</v>
      </c>
      <c r="E13" s="27" t="s">
        <v>53</v>
      </c>
      <c r="F13" s="27" t="s">
        <v>53</v>
      </c>
      <c r="G13" s="27" t="s">
        <v>53</v>
      </c>
      <c r="H13" s="10"/>
      <c r="I13" s="28">
        <f>rawdata00!G11</f>
        <v>10874.367598428535</v>
      </c>
      <c r="J13" s="27" t="s">
        <v>53</v>
      </c>
      <c r="K13" s="27" t="s">
        <v>53</v>
      </c>
      <c r="L13" s="27" t="s">
        <v>53</v>
      </c>
      <c r="M13" s="27" t="s">
        <v>53</v>
      </c>
      <c r="N13" s="27" t="s">
        <v>53</v>
      </c>
      <c r="O13" s="27"/>
      <c r="P13" s="28">
        <f>rawdata00!L11</f>
        <v>70762</v>
      </c>
      <c r="Q13" s="27" t="s">
        <v>53</v>
      </c>
      <c r="R13" s="27" t="s">
        <v>53</v>
      </c>
      <c r="S13" s="27" t="s">
        <v>53</v>
      </c>
      <c r="T13" s="27" t="s">
        <v>53</v>
      </c>
    </row>
    <row r="14" spans="1:20" ht="15">
      <c r="A14" s="7" t="s">
        <v>12</v>
      </c>
      <c r="B14" s="28">
        <f>rawdata00!B12</f>
        <v>5116.3207728525695</v>
      </c>
      <c r="C14" s="28">
        <f>rawdata00!C12</f>
        <v>5111.5796125922225</v>
      </c>
      <c r="D14" s="28">
        <f>rawdata00!D12</f>
        <v>5065.458217421865</v>
      </c>
      <c r="E14" s="28">
        <f>rawdata00!E12</f>
        <v>4957.154557290158</v>
      </c>
      <c r="F14" s="28">
        <f>rawdata00!F12</f>
        <v>5319.522166791429</v>
      </c>
      <c r="G14" s="34">
        <f t="shared" si="0"/>
        <v>4.068068385102457</v>
      </c>
      <c r="H14" s="8"/>
      <c r="I14" s="28">
        <f>rawdata00!G12</f>
        <v>5701.079935775097</v>
      </c>
      <c r="J14" s="28">
        <f>rawdata00!H12</f>
        <v>5605.525998647894</v>
      </c>
      <c r="K14" s="28">
        <f>rawdata00!I12</f>
        <v>5584.315899588493</v>
      </c>
      <c r="L14" s="28">
        <f>rawdata00!J12</f>
        <v>5621.559287461029</v>
      </c>
      <c r="M14" s="28">
        <f>rawdata00!K12</f>
        <v>6009.848417430512</v>
      </c>
      <c r="N14" s="34">
        <f>(M14-J14)/J14*100</f>
        <v>7.21292558236541</v>
      </c>
      <c r="O14" s="26"/>
      <c r="P14" s="28">
        <f>rawdata00!L12</f>
        <v>2377271</v>
      </c>
      <c r="Q14" s="28">
        <f>rawdata00!M12</f>
        <v>680420</v>
      </c>
      <c r="R14" s="28">
        <f>rawdata00!N12</f>
        <v>606066</v>
      </c>
      <c r="S14" s="28">
        <f>rawdata00!O12</f>
        <v>517698</v>
      </c>
      <c r="T14" s="28">
        <f>rawdata00!P12</f>
        <v>573087</v>
      </c>
    </row>
    <row r="15" spans="1:20" ht="15">
      <c r="A15" s="7" t="s">
        <v>13</v>
      </c>
      <c r="B15" s="28">
        <f>rawdata00!B13</f>
        <v>5893.465013658331</v>
      </c>
      <c r="C15" s="28">
        <f>rawdata00!C13</f>
        <v>6057.6221828956695</v>
      </c>
      <c r="D15" s="28">
        <f>rawdata00!D13</f>
        <v>5871.467329866607</v>
      </c>
      <c r="E15" s="28">
        <f>rawdata00!E13</f>
        <v>5722.5278468250535</v>
      </c>
      <c r="F15" s="28">
        <f>rawdata00!F13</f>
        <v>5892.542897327708</v>
      </c>
      <c r="G15" s="34">
        <f t="shared" si="0"/>
        <v>-2.725149911694404</v>
      </c>
      <c r="H15" s="8"/>
      <c r="I15" s="28">
        <f>rawdata00!G13</f>
        <v>6374.225635497185</v>
      </c>
      <c r="J15" s="28">
        <f>rawdata00!H13</f>
        <v>6286.55796898189</v>
      </c>
      <c r="K15" s="28">
        <f>rawdata00!I13</f>
        <v>6256.2073543308</v>
      </c>
      <c r="L15" s="28">
        <f>rawdata00!J13</f>
        <v>6273.530150867877</v>
      </c>
      <c r="M15" s="28">
        <f>rawdata00!K13</f>
        <v>6679.018284106892</v>
      </c>
      <c r="N15" s="34">
        <f>(M15-J15)/J15*100</f>
        <v>6.242848901758576</v>
      </c>
      <c r="O15" s="26"/>
      <c r="P15" s="28">
        <f>rawdata00!L13</f>
        <v>1422941</v>
      </c>
      <c r="Q15" s="28">
        <f>rawdata00!M13</f>
        <v>392158</v>
      </c>
      <c r="R15" s="28">
        <f>rawdata00!N13</f>
        <v>344994</v>
      </c>
      <c r="S15" s="28">
        <f>rawdata00!O13</f>
        <v>330289</v>
      </c>
      <c r="T15" s="28">
        <f>rawdata00!P13</f>
        <v>355500</v>
      </c>
    </row>
    <row r="16" spans="1:20" ht="17.25">
      <c r="A16" s="32" t="s">
        <v>62</v>
      </c>
      <c r="B16" s="28">
        <f>rawdata00!B14</f>
        <v>6017.948993866351</v>
      </c>
      <c r="C16" s="27" t="s">
        <v>53</v>
      </c>
      <c r="D16" s="27" t="s">
        <v>53</v>
      </c>
      <c r="E16" s="27" t="s">
        <v>53</v>
      </c>
      <c r="F16" s="27" t="s">
        <v>53</v>
      </c>
      <c r="G16" s="27" t="s">
        <v>53</v>
      </c>
      <c r="H16" s="10"/>
      <c r="I16" s="28">
        <f>rawdata00!G14</f>
        <v>6531.459162810717</v>
      </c>
      <c r="J16" s="27" t="s">
        <v>53</v>
      </c>
      <c r="K16" s="27" t="s">
        <v>53</v>
      </c>
      <c r="L16" s="27" t="s">
        <v>53</v>
      </c>
      <c r="M16" s="27" t="s">
        <v>53</v>
      </c>
      <c r="N16" s="27" t="s">
        <v>53</v>
      </c>
      <c r="O16" s="27"/>
      <c r="P16" s="28">
        <f>rawdata00!L14</f>
        <v>185860</v>
      </c>
      <c r="Q16" s="27" t="s">
        <v>53</v>
      </c>
      <c r="R16" s="27" t="s">
        <v>53</v>
      </c>
      <c r="S16" s="27" t="s">
        <v>53</v>
      </c>
      <c r="T16" s="27" t="s">
        <v>53</v>
      </c>
    </row>
    <row r="17" spans="1:20" ht="15">
      <c r="A17" s="7" t="s">
        <v>14</v>
      </c>
      <c r="B17" s="28">
        <f>rawdata00!B15</f>
        <v>4804.152288746791</v>
      </c>
      <c r="C17" s="28">
        <f>rawdata00!C15</f>
        <v>4995.007400794117</v>
      </c>
      <c r="D17" s="28">
        <f>rawdata00!D15</f>
        <v>4539.985491657703</v>
      </c>
      <c r="E17" s="28">
        <f>rawdata00!E15</f>
        <v>4674.079872041382</v>
      </c>
      <c r="F17" s="28">
        <f>rawdata00!F15</f>
        <v>4836.402266288952</v>
      </c>
      <c r="G17" s="34">
        <f t="shared" si="0"/>
        <v>-3.175273263458014</v>
      </c>
      <c r="H17" s="8"/>
      <c r="I17" s="28">
        <f>rawdata00!G15</f>
        <v>5233.441542512306</v>
      </c>
      <c r="J17" s="28">
        <f>rawdata00!H15</f>
        <v>5311.761388999836</v>
      </c>
      <c r="K17" s="28">
        <f>rawdata00!I15</f>
        <v>4918.703254371263</v>
      </c>
      <c r="L17" s="28">
        <f>rawdata00!J15</f>
        <v>5121.781891813711</v>
      </c>
      <c r="M17" s="28">
        <f>rawdata00!K15</f>
        <v>5438.945253310495</v>
      </c>
      <c r="N17" s="34">
        <f aca="true" t="shared" si="2" ref="N17:N55">(M17-J17)/J17*100</f>
        <v>2.394382107864358</v>
      </c>
      <c r="O17" s="26"/>
      <c r="P17" s="28">
        <f>rawdata00!L15</f>
        <v>244588</v>
      </c>
      <c r="Q17" s="28">
        <f>rawdata00!M15</f>
        <v>85126</v>
      </c>
      <c r="R17" s="28">
        <f>rawdata00!N15</f>
        <v>39977</v>
      </c>
      <c r="S17" s="28">
        <f>rawdata00!O15</f>
        <v>58769</v>
      </c>
      <c r="T17" s="28">
        <f>rawdata00!P15</f>
        <v>60716</v>
      </c>
    </row>
    <row r="18" spans="1:20" ht="15">
      <c r="A18" s="7" t="s">
        <v>15</v>
      </c>
      <c r="B18" s="28">
        <f>rawdata00!B16</f>
        <v>6463.172457069714</v>
      </c>
      <c r="C18" s="28">
        <f>rawdata00!C16</f>
        <v>7409.879010100808</v>
      </c>
      <c r="D18" s="28">
        <f>rawdata00!D16</f>
        <v>6623.43479223294</v>
      </c>
      <c r="E18" s="28">
        <f>rawdata00!E16</f>
        <v>5912.452215328696</v>
      </c>
      <c r="F18" s="28">
        <f>rawdata00!F16</f>
        <v>5863.6492373258525</v>
      </c>
      <c r="G18" s="34">
        <f t="shared" si="0"/>
        <v>-20.867139269982758</v>
      </c>
      <c r="H18" s="8"/>
      <c r="I18" s="28">
        <f>rawdata00!G16</f>
        <v>7020.161783889458</v>
      </c>
      <c r="J18" s="28">
        <f>rawdata00!H16</f>
        <v>7601.342778071955</v>
      </c>
      <c r="K18" s="28">
        <f>rawdata00!I16</f>
        <v>6913.850007278877</v>
      </c>
      <c r="L18" s="28">
        <f>rawdata00!J16</f>
        <v>6781.180240862836</v>
      </c>
      <c r="M18" s="28">
        <f>rawdata00!K16</f>
        <v>6799.43895235141</v>
      </c>
      <c r="N18" s="34">
        <f t="shared" si="2"/>
        <v>-10.549502227867482</v>
      </c>
      <c r="O18" s="26"/>
      <c r="P18" s="28">
        <f>rawdata00!L16</f>
        <v>2001559</v>
      </c>
      <c r="Q18" s="28">
        <f>rawdata00!M16</f>
        <v>500455</v>
      </c>
      <c r="R18" s="28">
        <f>rawdata00!N16</f>
        <v>501451</v>
      </c>
      <c r="S18" s="28">
        <f>rawdata00!O16</f>
        <v>925506</v>
      </c>
      <c r="T18" s="28">
        <f>rawdata00!P16</f>
        <v>74147</v>
      </c>
    </row>
    <row r="19" spans="1:20" ht="15">
      <c r="A19" s="7" t="s">
        <v>16</v>
      </c>
      <c r="B19" s="28">
        <f>rawdata00!B17</f>
        <v>6400.108791001749</v>
      </c>
      <c r="C19" s="28">
        <f>rawdata00!C17</f>
        <v>6153.604094821516</v>
      </c>
      <c r="D19" s="28">
        <f>rawdata00!D17</f>
        <v>6154.904867995125</v>
      </c>
      <c r="E19" s="28">
        <f>rawdata00!E17</f>
        <v>6305.995894174667</v>
      </c>
      <c r="F19" s="28">
        <f>rawdata00!F17</f>
        <v>7070.7240029019595</v>
      </c>
      <c r="G19" s="34">
        <f t="shared" si="0"/>
        <v>14.903784740591838</v>
      </c>
      <c r="H19" s="8"/>
      <c r="I19" s="28">
        <f>rawdata00!G17</f>
        <v>6804.754592216074</v>
      </c>
      <c r="J19" s="28">
        <f>rawdata00!H17</f>
        <v>6361.467793922957</v>
      </c>
      <c r="K19" s="28">
        <f>rawdata00!I17</f>
        <v>6431.175817607378</v>
      </c>
      <c r="L19" s="28">
        <f>rawdata00!J17</f>
        <v>6743.930015744142</v>
      </c>
      <c r="M19" s="28">
        <f>rawdata00!K17</f>
        <v>7805.897647339795</v>
      </c>
      <c r="N19" s="34">
        <f t="shared" si="2"/>
        <v>22.705921026538668</v>
      </c>
      <c r="O19" s="26"/>
      <c r="P19" s="28">
        <f>rawdata00!L17</f>
        <v>987214</v>
      </c>
      <c r="Q19" s="28">
        <f>rawdata00!M17</f>
        <v>248509</v>
      </c>
      <c r="R19" s="28">
        <f>rawdata00!N17</f>
        <v>257642</v>
      </c>
      <c r="S19" s="28">
        <f>rawdata00!O17</f>
        <v>259144</v>
      </c>
      <c r="T19" s="28">
        <f>rawdata00!P17</f>
        <v>221919</v>
      </c>
    </row>
    <row r="20" spans="1:20" ht="15">
      <c r="A20" s="7" t="s">
        <v>17</v>
      </c>
      <c r="B20" s="28">
        <f>rawdata00!B18</f>
        <v>5802.853797775722</v>
      </c>
      <c r="C20" s="28">
        <f>rawdata00!C18</f>
        <v>5652.30403838593</v>
      </c>
      <c r="D20" s="28">
        <f>rawdata00!D18</f>
        <v>5846.655250957143</v>
      </c>
      <c r="E20" s="28">
        <f>rawdata00!E18</f>
        <v>5886.113984210319</v>
      </c>
      <c r="F20" s="28">
        <f>rawdata00!F18</f>
        <v>5809.390056597025</v>
      </c>
      <c r="G20" s="34">
        <f t="shared" si="0"/>
        <v>2.77915018626551</v>
      </c>
      <c r="H20" s="8"/>
      <c r="I20" s="28">
        <f>rawdata00!G18</f>
        <v>6125.607807339431</v>
      </c>
      <c r="J20" s="28">
        <f>rawdata00!H18</f>
        <v>5840.454468863587</v>
      </c>
      <c r="K20" s="28">
        <f>rawdata00!I18</f>
        <v>6118.168747879748</v>
      </c>
      <c r="L20" s="28">
        <f>rawdata00!J18</f>
        <v>6280.456670027102</v>
      </c>
      <c r="M20" s="28">
        <f>rawdata00!K18</f>
        <v>6260.314755202087</v>
      </c>
      <c r="N20" s="34">
        <f t="shared" si="2"/>
        <v>7.188829029946965</v>
      </c>
      <c r="O20" s="26"/>
      <c r="P20" s="28">
        <f>rawdata00!L18</f>
        <v>496251</v>
      </c>
      <c r="Q20" s="28">
        <f>rawdata00!M18</f>
        <v>124629</v>
      </c>
      <c r="R20" s="28">
        <f>rawdata00!N18</f>
        <v>123806</v>
      </c>
      <c r="S20" s="28">
        <f>rawdata00!O18</f>
        <v>152758</v>
      </c>
      <c r="T20" s="28">
        <f>rawdata00!P18</f>
        <v>95058</v>
      </c>
    </row>
    <row r="21" spans="1:20" ht="15">
      <c r="A21" s="7" t="s">
        <v>18</v>
      </c>
      <c r="B21" s="28">
        <f>rawdata00!B19</f>
        <v>5803.908159113037</v>
      </c>
      <c r="C21" s="28">
        <f>rawdata00!C19</f>
        <v>5770.669885334943</v>
      </c>
      <c r="D21" s="28">
        <f>rawdata00!D19</f>
        <v>5859.452143416527</v>
      </c>
      <c r="E21" s="28">
        <f>rawdata00!E19</f>
        <v>5746.34801868089</v>
      </c>
      <c r="F21" s="28">
        <f>rawdata00!F19</f>
        <v>5841.93908691943</v>
      </c>
      <c r="G21" s="34">
        <f t="shared" si="0"/>
        <v>1.2350247545021564</v>
      </c>
      <c r="H21" s="8"/>
      <c r="I21" s="28">
        <f>rawdata00!G19</f>
        <v>6248.03516150131</v>
      </c>
      <c r="J21" s="28">
        <f>rawdata00!H19</f>
        <v>5970.9724854862425</v>
      </c>
      <c r="K21" s="28">
        <f>rawdata00!I19</f>
        <v>6213.464877932513</v>
      </c>
      <c r="L21" s="28">
        <f>rawdata00!J19</f>
        <v>6333.725974898591</v>
      </c>
      <c r="M21" s="28">
        <f>rawdata00!K19</f>
        <v>6479.5739778194065</v>
      </c>
      <c r="N21" s="34">
        <f t="shared" si="2"/>
        <v>8.517900452052517</v>
      </c>
      <c r="O21" s="26"/>
      <c r="P21" s="28">
        <f>rawdata00!L19</f>
        <v>469377</v>
      </c>
      <c r="Q21" s="28">
        <f>rawdata00!M19</f>
        <v>117647</v>
      </c>
      <c r="R21" s="28">
        <f>rawdata00!N19</f>
        <v>117476</v>
      </c>
      <c r="S21" s="28">
        <f>rawdata00!O19</f>
        <v>120551</v>
      </c>
      <c r="T21" s="28">
        <f>rawdata00!P19</f>
        <v>113703</v>
      </c>
    </row>
    <row r="22" spans="1:20" ht="15">
      <c r="A22" s="7" t="s">
        <v>19</v>
      </c>
      <c r="B22" s="28">
        <f>rawdata00!B20</f>
        <v>5279.225389695066</v>
      </c>
      <c r="C22" s="28">
        <f>rawdata00!C20</f>
        <v>5262.8778549687495</v>
      </c>
      <c r="D22" s="28">
        <f>rawdata00!D20</f>
        <v>5584.759915146591</v>
      </c>
      <c r="E22" s="28">
        <f>rawdata00!E20</f>
        <v>5076.805041613518</v>
      </c>
      <c r="F22" s="28">
        <f>rawdata00!F20</f>
        <v>5201.419885862065</v>
      </c>
      <c r="G22" s="34">
        <f t="shared" si="0"/>
        <v>-1.167763546871251</v>
      </c>
      <c r="H22" s="8"/>
      <c r="I22" s="28">
        <f>rawdata00!G20</f>
        <v>5938.075725443062</v>
      </c>
      <c r="J22" s="28">
        <f>rawdata00!H20</f>
        <v>5663.793303747763</v>
      </c>
      <c r="K22" s="28">
        <f>rawdata00!I20</f>
        <v>6214.486978612556</v>
      </c>
      <c r="L22" s="28">
        <f>rawdata00!J20</f>
        <v>5786.362890087268</v>
      </c>
      <c r="M22" s="28">
        <f>rawdata00!K20</f>
        <v>6114.479851794751</v>
      </c>
      <c r="N22" s="34">
        <f t="shared" si="2"/>
        <v>7.95732689871938</v>
      </c>
      <c r="O22" s="26"/>
      <c r="P22" s="28">
        <f>rawdata00!L20</f>
        <v>646467</v>
      </c>
      <c r="Q22" s="28">
        <f>rawdata00!M20</f>
        <v>172156</v>
      </c>
      <c r="R22" s="28">
        <f>rawdata00!N20</f>
        <v>155091</v>
      </c>
      <c r="S22" s="28">
        <f>rawdata00!O20</f>
        <v>158362</v>
      </c>
      <c r="T22" s="28">
        <f>rawdata00!P20</f>
        <v>160858</v>
      </c>
    </row>
    <row r="23" spans="1:20" ht="15">
      <c r="A23" s="7" t="s">
        <v>20</v>
      </c>
      <c r="B23" s="28">
        <f>rawdata00!B21</f>
        <v>4962.5030802325655</v>
      </c>
      <c r="C23" s="28">
        <f>rawdata00!C21</f>
        <v>5126.227798708289</v>
      </c>
      <c r="D23" s="28">
        <f>rawdata00!D21</f>
        <v>5289.6984688379225</v>
      </c>
      <c r="E23" s="28">
        <f>rawdata00!E21</f>
        <v>4841.120541908104</v>
      </c>
      <c r="F23" s="28">
        <f>rawdata00!F21</f>
        <v>4624.4751486379055</v>
      </c>
      <c r="G23" s="34">
        <f t="shared" si="0"/>
        <v>-9.787950707083588</v>
      </c>
      <c r="H23" s="8"/>
      <c r="I23" s="28">
        <f>rawdata00!G21</f>
        <v>5695.3520123076105</v>
      </c>
      <c r="J23" s="28">
        <f>rawdata00!H21</f>
        <v>5701.430469590958</v>
      </c>
      <c r="K23" s="28">
        <f>rawdata00!I21</f>
        <v>6012.736780437</v>
      </c>
      <c r="L23" s="28">
        <f>rawdata00!J21</f>
        <v>5594.181016893822</v>
      </c>
      <c r="M23" s="28">
        <f>rawdata00!K21</f>
        <v>5552.63069498718</v>
      </c>
      <c r="N23" s="34">
        <f t="shared" si="2"/>
        <v>-2.6098673902525658</v>
      </c>
      <c r="O23" s="26"/>
      <c r="P23" s="28">
        <f>rawdata00!L21</f>
        <v>750755</v>
      </c>
      <c r="Q23" s="28">
        <f>rawdata00!M21</f>
        <v>237824</v>
      </c>
      <c r="R23" s="28">
        <f>rawdata00!N21</f>
        <v>138261</v>
      </c>
      <c r="S23" s="28">
        <f>rawdata00!O21</f>
        <v>196048</v>
      </c>
      <c r="T23" s="28">
        <f>rawdata00!P21</f>
        <v>178622</v>
      </c>
    </row>
    <row r="24" spans="1:20" ht="15">
      <c r="A24" s="7" t="s">
        <v>21</v>
      </c>
      <c r="B24" s="28">
        <f>rawdata00!B22</f>
        <v>7047.274784384604</v>
      </c>
      <c r="C24" s="28">
        <f>rawdata00!C22</f>
        <v>7207.093391550203</v>
      </c>
      <c r="D24" s="28">
        <f>rawdata00!D22</f>
        <v>6725.68013190437</v>
      </c>
      <c r="E24" s="28">
        <f>rawdata00!E22</f>
        <v>7220.136292021792</v>
      </c>
      <c r="F24" s="28">
        <f>rawdata00!F22</f>
        <v>7000.019415590719</v>
      </c>
      <c r="G24" s="34">
        <f t="shared" si="0"/>
        <v>-2.873196789738604</v>
      </c>
      <c r="H24" s="8"/>
      <c r="I24" s="28">
        <f>rawdata00!G22</f>
        <v>7510.8131301267085</v>
      </c>
      <c r="J24" s="28">
        <f>rawdata00!H22</f>
        <v>7502.406814236888</v>
      </c>
      <c r="K24" s="28">
        <f>rawdata00!I22</f>
        <v>7106.698268755153</v>
      </c>
      <c r="L24" s="28">
        <f>rawdata00!J22</f>
        <v>7741.121087299026</v>
      </c>
      <c r="M24" s="28">
        <f>rawdata00!K22</f>
        <v>7665.0616445005335</v>
      </c>
      <c r="N24" s="34">
        <f t="shared" si="2"/>
        <v>2.1680353290757957</v>
      </c>
      <c r="O24" s="26"/>
      <c r="P24" s="28">
        <f>rawdata00!L22</f>
        <v>208589</v>
      </c>
      <c r="Q24" s="28">
        <f>rawdata00!M22</f>
        <v>55883</v>
      </c>
      <c r="R24" s="28">
        <f>rawdata00!N22</f>
        <v>48520</v>
      </c>
      <c r="S24" s="28">
        <f>rawdata00!O22</f>
        <v>52681</v>
      </c>
      <c r="T24" s="28">
        <f>rawdata00!P22</f>
        <v>51505</v>
      </c>
    </row>
    <row r="25" spans="1:20" ht="15">
      <c r="A25" s="7" t="s">
        <v>22</v>
      </c>
      <c r="B25" s="28">
        <f>rawdata00!B23</f>
        <v>7021.404896395151</v>
      </c>
      <c r="C25" s="28">
        <f>rawdata00!C23</f>
        <v>7858.663828641618</v>
      </c>
      <c r="D25" s="28">
        <f>rawdata00!D23</f>
        <v>6727.436655012149</v>
      </c>
      <c r="E25" s="28">
        <f>rawdata00!E23</f>
        <v>6718.186367048013</v>
      </c>
      <c r="F25" s="28">
        <f>rawdata00!F23</f>
        <v>6633.788069775953</v>
      </c>
      <c r="G25" s="34">
        <f t="shared" si="0"/>
        <v>-15.586310670288425</v>
      </c>
      <c r="H25" s="8"/>
      <c r="I25" s="28">
        <f>rawdata00!G23</f>
        <v>7495.605859798578</v>
      </c>
      <c r="J25" s="28">
        <f>rawdata00!H23</f>
        <v>8161.712742508119</v>
      </c>
      <c r="K25" s="28">
        <f>rawdata00!I23</f>
        <v>7080.162203804509</v>
      </c>
      <c r="L25" s="28">
        <f>rawdata00!J23</f>
        <v>7164.623467600701</v>
      </c>
      <c r="M25" s="28">
        <f>rawdata00!K23</f>
        <v>7485.473508721994</v>
      </c>
      <c r="N25" s="34">
        <f t="shared" si="2"/>
        <v>-8.285506426416012</v>
      </c>
      <c r="O25" s="26"/>
      <c r="P25" s="28">
        <f>rawdata00!L23</f>
        <v>846582</v>
      </c>
      <c r="Q25" s="28">
        <f>rawdata00!M23</f>
        <v>237724</v>
      </c>
      <c r="R25" s="28">
        <f>rawdata00!N23</f>
        <v>236246</v>
      </c>
      <c r="S25" s="28">
        <f>rawdata00!O23</f>
        <v>175868</v>
      </c>
      <c r="T25" s="28">
        <f>rawdata00!P23</f>
        <v>196744</v>
      </c>
    </row>
    <row r="26" spans="1:20" ht="15">
      <c r="A26" s="7" t="s">
        <v>23</v>
      </c>
      <c r="B26" s="28">
        <f>rawdata00!B24</f>
        <v>8153.306033821499</v>
      </c>
      <c r="C26" s="28">
        <f>rawdata00!C24</f>
        <v>7573.952874004005</v>
      </c>
      <c r="D26" s="28">
        <f>rawdata00!D24</f>
        <v>7947.720107289068</v>
      </c>
      <c r="E26" s="28">
        <f>rawdata00!E24</f>
        <v>8133.298235483926</v>
      </c>
      <c r="F26" s="28">
        <f>rawdata00!F24</f>
        <v>8980.578226223559</v>
      </c>
      <c r="G26" s="34">
        <f t="shared" si="0"/>
        <v>18.57187885400632</v>
      </c>
      <c r="H26" s="8"/>
      <c r="I26" s="28">
        <f>rawdata00!G24</f>
        <v>8649.072177777969</v>
      </c>
      <c r="J26" s="28">
        <f>rawdata00!H24</f>
        <v>7840.789978269207</v>
      </c>
      <c r="K26" s="28">
        <f>rawdata00!I24</f>
        <v>8265.39071958111</v>
      </c>
      <c r="L26" s="28">
        <f>rawdata00!J24</f>
        <v>8610.388397330298</v>
      </c>
      <c r="M26" s="28">
        <f>rawdata00!K24</f>
        <v>9913.599186485846</v>
      </c>
      <c r="N26" s="34">
        <f t="shared" si="2"/>
        <v>26.43622918049638</v>
      </c>
      <c r="O26" s="26"/>
      <c r="P26" s="28">
        <f>rawdata00!L24</f>
        <v>932129</v>
      </c>
      <c r="Q26" s="28">
        <f>rawdata00!M24</f>
        <v>234690</v>
      </c>
      <c r="R26" s="28">
        <f>rawdata00!N24</f>
        <v>233761</v>
      </c>
      <c r="S26" s="28">
        <f>rawdata00!O24</f>
        <v>235532</v>
      </c>
      <c r="T26" s="28">
        <f>rawdata00!P24</f>
        <v>228146</v>
      </c>
    </row>
    <row r="27" spans="1:20" ht="15">
      <c r="A27" s="7" t="s">
        <v>24</v>
      </c>
      <c r="B27" s="28">
        <f>rawdata00!B25</f>
        <v>6914.165310357763</v>
      </c>
      <c r="C27" s="28">
        <f>rawdata00!C25</f>
        <v>7214.58565897917</v>
      </c>
      <c r="D27" s="28">
        <f>rawdata00!D25</f>
        <v>6615.9862037747735</v>
      </c>
      <c r="E27" s="28">
        <f>rawdata00!E25</f>
        <v>6472.120021605439</v>
      </c>
      <c r="F27" s="28">
        <f>rawdata00!F25</f>
        <v>7343.9073893106815</v>
      </c>
      <c r="G27" s="34">
        <f t="shared" si="0"/>
        <v>1.792503914213832</v>
      </c>
      <c r="H27" s="8"/>
      <c r="I27" s="28">
        <f>rawdata00!G25</f>
        <v>7347.970982048319</v>
      </c>
      <c r="J27" s="28">
        <f>rawdata00!H25</f>
        <v>7361.321046006223</v>
      </c>
      <c r="K27" s="28">
        <f>rawdata00!I25</f>
        <v>6858.121272952707</v>
      </c>
      <c r="L27" s="28">
        <f>rawdata00!J25</f>
        <v>6899.609794142794</v>
      </c>
      <c r="M27" s="28">
        <f>rawdata00!K25</f>
        <v>8266.044767976178</v>
      </c>
      <c r="N27" s="34">
        <f t="shared" si="2"/>
        <v>12.290235900807508</v>
      </c>
      <c r="O27" s="26"/>
      <c r="P27" s="28">
        <f>rawdata00!L25</f>
        <v>1652770</v>
      </c>
      <c r="Q27" s="28">
        <f>rawdata00!M25</f>
        <v>421030</v>
      </c>
      <c r="R27" s="28">
        <f>rawdata00!N25</f>
        <v>406488</v>
      </c>
      <c r="S27" s="28">
        <f>rawdata00!O25</f>
        <v>412859</v>
      </c>
      <c r="T27" s="28">
        <f>rawdata00!P25</f>
        <v>412393</v>
      </c>
    </row>
    <row r="28" spans="1:20" ht="15">
      <c r="A28" s="7" t="s">
        <v>25</v>
      </c>
      <c r="B28" s="28">
        <f>rawdata00!B26</f>
        <v>6542.507409821843</v>
      </c>
      <c r="C28" s="28">
        <f>rawdata00!C26</f>
        <v>6228.753567325155</v>
      </c>
      <c r="D28" s="28">
        <f>rawdata00!D26</f>
        <v>6299.424772731697</v>
      </c>
      <c r="E28" s="28">
        <f>rawdata00!E26</f>
        <v>6135.244897574581</v>
      </c>
      <c r="F28" s="28">
        <f>rawdata00!F26</f>
        <v>7535.74365587212</v>
      </c>
      <c r="G28" s="34">
        <f t="shared" si="0"/>
        <v>20.98317222571116</v>
      </c>
      <c r="H28" s="8"/>
      <c r="I28" s="28">
        <f>rawdata00!G26</f>
        <v>6888.239507370494</v>
      </c>
      <c r="J28" s="28">
        <f>rawdata00!H26</f>
        <v>6404.599533004707</v>
      </c>
      <c r="K28" s="28">
        <f>rawdata00!I26</f>
        <v>6534.7861633995835</v>
      </c>
      <c r="L28" s="28">
        <f>rawdata00!J26</f>
        <v>6462.586924975972</v>
      </c>
      <c r="M28" s="28">
        <f>rawdata00!K26</f>
        <v>8189.265467993479</v>
      </c>
      <c r="N28" s="34">
        <f t="shared" si="2"/>
        <v>27.865379026305792</v>
      </c>
      <c r="O28" s="26"/>
      <c r="P28" s="28">
        <f>rawdata00!L26</f>
        <v>839089</v>
      </c>
      <c r="Q28" s="28">
        <f>rawdata00!M26</f>
        <v>215848</v>
      </c>
      <c r="R28" s="28">
        <f>rawdata00!N26</f>
        <v>205484</v>
      </c>
      <c r="S28" s="28">
        <f>rawdata00!O26</f>
        <v>212252</v>
      </c>
      <c r="T28" s="28">
        <f>rawdata00!P26</f>
        <v>205505</v>
      </c>
    </row>
    <row r="29" spans="1:20" ht="15">
      <c r="A29" s="7" t="s">
        <v>26</v>
      </c>
      <c r="B29" s="28">
        <f>rawdata00!B27</f>
        <v>4294.3973441878015</v>
      </c>
      <c r="C29" s="28">
        <f>rawdata00!C27</f>
        <v>4128.248941085868</v>
      </c>
      <c r="D29" s="28">
        <f>rawdata00!D27</f>
        <v>4376.586753157529</v>
      </c>
      <c r="E29" s="28">
        <f>rawdata00!E27</f>
        <v>4500.756753330111</v>
      </c>
      <c r="F29" s="28">
        <f>rawdata00!F27</f>
        <v>4166.582104453428</v>
      </c>
      <c r="G29" s="34">
        <f t="shared" si="0"/>
        <v>0.928557456553889</v>
      </c>
      <c r="H29" s="8"/>
      <c r="I29" s="28">
        <f>rawdata00!G27</f>
        <v>5025.4461812664085</v>
      </c>
      <c r="J29" s="28">
        <f>rawdata00!H27</f>
        <v>4567.0725837504815</v>
      </c>
      <c r="K29" s="28">
        <f>rawdata00!I27</f>
        <v>5033.137077897697</v>
      </c>
      <c r="L29" s="28">
        <f>rawdata00!J27</f>
        <v>5285.878428171826</v>
      </c>
      <c r="M29" s="28">
        <f>rawdata00!K27</f>
        <v>5216.206484557849</v>
      </c>
      <c r="N29" s="34">
        <f t="shared" si="2"/>
        <v>14.21334758543072</v>
      </c>
      <c r="O29" s="26"/>
      <c r="P29" s="28">
        <f>rawdata00!L27</f>
        <v>498228</v>
      </c>
      <c r="Q29" s="28">
        <f>rawdata00!M27</f>
        <v>124656</v>
      </c>
      <c r="R29" s="28">
        <f>rawdata00!N27</f>
        <v>125177</v>
      </c>
      <c r="S29" s="28">
        <f>rawdata00!O27</f>
        <v>126197</v>
      </c>
      <c r="T29" s="28">
        <f>rawdata00!P27</f>
        <v>122198</v>
      </c>
    </row>
    <row r="30" spans="1:20" ht="15">
      <c r="A30" s="7" t="s">
        <v>27</v>
      </c>
      <c r="B30" s="28">
        <f>rawdata00!B28</f>
        <v>5530.169987616796</v>
      </c>
      <c r="C30" s="28">
        <f>rawdata00!C28</f>
        <v>5884.180260993626</v>
      </c>
      <c r="D30" s="28">
        <f>rawdata00!D28</f>
        <v>5445.71481158493</v>
      </c>
      <c r="E30" s="28">
        <f>rawdata00!E28</f>
        <v>5055.809619833818</v>
      </c>
      <c r="F30" s="28">
        <f>rawdata00!F28</f>
        <v>5722.303161947145</v>
      </c>
      <c r="G30" s="34">
        <f t="shared" si="0"/>
        <v>-2.751056083709198</v>
      </c>
      <c r="H30" s="8"/>
      <c r="I30" s="28">
        <f>rawdata00!G28</f>
        <v>5972.495381131176</v>
      </c>
      <c r="J30" s="28">
        <f>rawdata00!H28</f>
        <v>6081.42198332468</v>
      </c>
      <c r="K30" s="28">
        <f>rawdata00!I28</f>
        <v>5808.753993330208</v>
      </c>
      <c r="L30" s="28">
        <f>rawdata00!J28</f>
        <v>5532.349684470171</v>
      </c>
      <c r="M30" s="28">
        <f>rawdata00!K28</f>
        <v>6458.945899887862</v>
      </c>
      <c r="N30" s="34">
        <f t="shared" si="2"/>
        <v>6.207823065039005</v>
      </c>
      <c r="O30" s="26"/>
      <c r="P30" s="28">
        <f>rawdata00!L28</f>
        <v>906066</v>
      </c>
      <c r="Q30" s="28">
        <f>rawdata00!M28</f>
        <v>229201</v>
      </c>
      <c r="R30" s="28">
        <f>rawdata00!N28</f>
        <v>228193</v>
      </c>
      <c r="S30" s="28">
        <f>rawdata00!O28</f>
        <v>222166</v>
      </c>
      <c r="T30" s="28">
        <f>rawdata00!P28</f>
        <v>226506</v>
      </c>
    </row>
    <row r="31" spans="1:20" ht="15">
      <c r="A31" s="7" t="s">
        <v>28</v>
      </c>
      <c r="B31" s="28">
        <f>rawdata00!B29</f>
        <v>5654.6244893016255</v>
      </c>
      <c r="C31" s="28">
        <f>rawdata00!C29</f>
        <v>5814.8035872173805</v>
      </c>
      <c r="D31" s="28">
        <f>rawdata00!D29</f>
        <v>5447.70683270256</v>
      </c>
      <c r="E31" s="28">
        <f>rawdata00!E29</f>
        <v>5249.455437950606</v>
      </c>
      <c r="F31" s="28">
        <f>rawdata00!F29</f>
        <v>6133.578879298226</v>
      </c>
      <c r="G31" s="34">
        <f t="shared" si="0"/>
        <v>5.482133442677333</v>
      </c>
      <c r="H31" s="8"/>
      <c r="I31" s="28">
        <f>rawdata00!G29</f>
        <v>6153.295558119228</v>
      </c>
      <c r="J31" s="28">
        <f>rawdata00!H29</f>
        <v>6165.9719590754075</v>
      </c>
      <c r="K31" s="28">
        <f>rawdata00!I29</f>
        <v>5855.227281976153</v>
      </c>
      <c r="L31" s="28">
        <f>rawdata00!J29</f>
        <v>5726.2156772511125</v>
      </c>
      <c r="M31" s="28">
        <f>rawdata00!K29</f>
        <v>6942.446649984537</v>
      </c>
      <c r="N31" s="34">
        <f t="shared" si="2"/>
        <v>12.592900130956192</v>
      </c>
      <c r="O31" s="26"/>
      <c r="P31" s="28">
        <f>rawdata00!L29</f>
        <v>156893</v>
      </c>
      <c r="Q31" s="28">
        <f>rawdata00!M29</f>
        <v>39585</v>
      </c>
      <c r="R31" s="28">
        <f>rawdata00!N29</f>
        <v>49146</v>
      </c>
      <c r="S31" s="28">
        <f>rawdata00!O29</f>
        <v>32595</v>
      </c>
      <c r="T31" s="28">
        <f>rawdata00!P29</f>
        <v>35567</v>
      </c>
    </row>
    <row r="32" spans="1:20" ht="15">
      <c r="A32" s="7" t="s">
        <v>29</v>
      </c>
      <c r="B32" s="28">
        <f>rawdata00!B30</f>
        <v>5765.407901817054</v>
      </c>
      <c r="C32" s="28">
        <f>rawdata00!C30</f>
        <v>5737.588160159938</v>
      </c>
      <c r="D32" s="28">
        <f>rawdata00!D30</f>
        <v>5913.6751042244705</v>
      </c>
      <c r="E32" s="28">
        <f>rawdata00!E30</f>
        <v>5610.346941950599</v>
      </c>
      <c r="F32" s="28">
        <f>rawdata00!F30</f>
        <v>6059.020006198134</v>
      </c>
      <c r="G32" s="34">
        <f t="shared" si="0"/>
        <v>5.602211888788414</v>
      </c>
      <c r="H32" s="8"/>
      <c r="I32" s="28">
        <f>rawdata00!G30</f>
        <v>6176.4313891789225</v>
      </c>
      <c r="J32" s="28">
        <f>rawdata00!H30</f>
        <v>6008.121841506081</v>
      </c>
      <c r="K32" s="28">
        <f>rawdata00!I30</f>
        <v>6274.384257480685</v>
      </c>
      <c r="L32" s="28">
        <f>rawdata00!J30</f>
        <v>6116.876698789227</v>
      </c>
      <c r="M32" s="28">
        <f>rawdata00!K30</f>
        <v>6580.902861471713</v>
      </c>
      <c r="N32" s="34">
        <f t="shared" si="2"/>
        <v>9.5334454772317</v>
      </c>
      <c r="O32" s="26"/>
      <c r="P32" s="28">
        <f>rawdata00!L30</f>
        <v>280619</v>
      </c>
      <c r="Q32" s="28">
        <f>rawdata00!M30</f>
        <v>72028</v>
      </c>
      <c r="R32" s="28">
        <f>rawdata00!N30</f>
        <v>70281</v>
      </c>
      <c r="S32" s="28">
        <f>rawdata00!O30</f>
        <v>109269</v>
      </c>
      <c r="T32" s="28">
        <f>rawdata00!P30</f>
        <v>29041</v>
      </c>
    </row>
    <row r="33" spans="1:20" ht="15">
      <c r="A33" s="7" t="s">
        <v>30</v>
      </c>
      <c r="B33" s="28">
        <f>rawdata00!B31</f>
        <v>5408.648383034919</v>
      </c>
      <c r="C33" s="28">
        <f>rawdata00!C31</f>
        <v>5611.498172362191</v>
      </c>
      <c r="D33" s="28">
        <f>rawdata00!D31</f>
        <v>5259.045291755759</v>
      </c>
      <c r="E33" s="28">
        <f>rawdata00!E31</f>
        <v>6357.170340240752</v>
      </c>
      <c r="F33" s="28">
        <f>rawdata00!F31</f>
        <v>6357.170340240752</v>
      </c>
      <c r="G33" s="34">
        <f t="shared" si="0"/>
        <v>13.28829030990606</v>
      </c>
      <c r="H33" s="8"/>
      <c r="I33" s="28">
        <f>rawdata00!G31</f>
        <v>5751.263781824882</v>
      </c>
      <c r="J33" s="28">
        <f>rawdata00!H31</f>
        <v>5975.884993744327</v>
      </c>
      <c r="K33" s="28">
        <f>rawdata00!I31</f>
        <v>5587.323089454649</v>
      </c>
      <c r="L33" s="28">
        <f>rawdata00!J31</f>
        <v>6780.245149233221</v>
      </c>
      <c r="M33" s="28">
        <f>rawdata00!K31</f>
        <v>6780.245149233221</v>
      </c>
      <c r="N33" s="34">
        <f t="shared" si="2"/>
        <v>13.460100994763346</v>
      </c>
      <c r="O33" s="26"/>
      <c r="P33" s="28">
        <f>rawdata00!L31</f>
        <v>325610</v>
      </c>
      <c r="Q33" s="28">
        <f>rawdata00!M31</f>
        <v>81526</v>
      </c>
      <c r="R33" s="28">
        <f>rawdata00!N31</f>
        <v>225891</v>
      </c>
      <c r="S33" s="28">
        <f>rawdata00!O31</f>
        <v>18193</v>
      </c>
      <c r="T33" s="28">
        <f>rawdata00!P31</f>
        <v>18193</v>
      </c>
    </row>
    <row r="34" spans="1:20" ht="15">
      <c r="A34" s="9" t="s">
        <v>31</v>
      </c>
      <c r="B34" s="28">
        <f>rawdata00!B32</f>
        <v>6580.87757339989</v>
      </c>
      <c r="C34" s="28">
        <f>rawdata00!C32</f>
        <v>6692.760096780197</v>
      </c>
      <c r="D34" s="28">
        <f>rawdata00!D32</f>
        <v>7088.3763175126205</v>
      </c>
      <c r="E34" s="28">
        <f>rawdata00!E32</f>
        <v>6198.4626966203095</v>
      </c>
      <c r="F34" s="28">
        <f>rawdata00!F32</f>
        <v>6366.111800248089</v>
      </c>
      <c r="G34" s="34">
        <f t="shared" si="0"/>
        <v>-4.8806216240927975</v>
      </c>
      <c r="H34" s="8"/>
      <c r="I34" s="28">
        <f>rawdata00!G32</f>
        <v>6850.3024318597945</v>
      </c>
      <c r="J34" s="28">
        <f>rawdata00!H32</f>
        <v>6863.707426018984</v>
      </c>
      <c r="K34" s="28">
        <f>rawdata00!I32</f>
        <v>7352.913841539404</v>
      </c>
      <c r="L34" s="28">
        <f>rawdata00!J32</f>
        <v>6557.153611474306</v>
      </c>
      <c r="M34" s="28">
        <f>rawdata00!K32</f>
        <v>6655.876115401545</v>
      </c>
      <c r="N34" s="34">
        <f t="shared" si="2"/>
        <v>-3.027974500043387</v>
      </c>
      <c r="O34" s="26"/>
      <c r="P34" s="28">
        <f>rawdata00!L32</f>
        <v>201533</v>
      </c>
      <c r="Q34" s="28">
        <f>rawdata00!M32</f>
        <v>53730</v>
      </c>
      <c r="R34" s="28">
        <f>rawdata00!N32</f>
        <v>47343</v>
      </c>
      <c r="S34" s="28">
        <f>rawdata00!O32</f>
        <v>50478</v>
      </c>
      <c r="T34" s="28">
        <f>rawdata00!P32</f>
        <v>49982</v>
      </c>
    </row>
    <row r="35" spans="1:20" ht="15">
      <c r="A35" s="9" t="s">
        <v>32</v>
      </c>
      <c r="B35" s="28">
        <f>rawdata00!B33</f>
        <v>9934.176322192485</v>
      </c>
      <c r="C35" s="28">
        <f>rawdata00!C33</f>
        <v>9937.974571502633</v>
      </c>
      <c r="D35" s="28">
        <f>rawdata00!D33</f>
        <v>9438.735767544764</v>
      </c>
      <c r="E35" s="28">
        <f>rawdata00!E33</f>
        <v>9167.355311259747</v>
      </c>
      <c r="F35" s="28">
        <f>rawdata00!F33</f>
        <v>11183.365468999225</v>
      </c>
      <c r="G35" s="34">
        <f t="shared" si="0"/>
        <v>12.531636990376077</v>
      </c>
      <c r="H35" s="8"/>
      <c r="I35" s="28">
        <f>rawdata00!G33</f>
        <v>10343.094172770858</v>
      </c>
      <c r="J35" s="28">
        <f>rawdata00!H33</f>
        <v>10109.297649981982</v>
      </c>
      <c r="K35" s="28">
        <f>rawdata00!I33</f>
        <v>9675.33337354025</v>
      </c>
      <c r="L35" s="28">
        <f>rawdata00!J33</f>
        <v>9517.282424724677</v>
      </c>
      <c r="M35" s="28">
        <f>rawdata00!K33</f>
        <v>12064.826499433088</v>
      </c>
      <c r="N35" s="34">
        <f t="shared" si="2"/>
        <v>19.34386460027311</v>
      </c>
      <c r="O35" s="26"/>
      <c r="P35" s="28">
        <f>rawdata00!L33</f>
        <v>1250234</v>
      </c>
      <c r="Q35" s="28">
        <f>rawdata00!M33</f>
        <v>316338</v>
      </c>
      <c r="R35" s="28">
        <f>rawdata00!N33</f>
        <v>315037</v>
      </c>
      <c r="S35" s="28">
        <f>rawdata00!O33</f>
        <v>306641</v>
      </c>
      <c r="T35" s="28">
        <f>rawdata00!P33</f>
        <v>312218</v>
      </c>
    </row>
    <row r="36" spans="1:20" ht="15">
      <c r="A36" s="9" t="s">
        <v>33</v>
      </c>
      <c r="B36" s="28">
        <f>rawdata00!B34</f>
        <v>5046.312817999994</v>
      </c>
      <c r="C36" s="28">
        <f>rawdata00!C34</f>
        <v>4872.888823011109</v>
      </c>
      <c r="D36" s="28">
        <f>rawdata00!D34</f>
        <v>5135.436915148502</v>
      </c>
      <c r="E36" s="28">
        <f>rawdata00!E34</f>
        <v>4972.584740944752</v>
      </c>
      <c r="F36" s="28">
        <f>rawdata00!F34</f>
        <v>5334.458992932196</v>
      </c>
      <c r="G36" s="34">
        <f t="shared" si="0"/>
        <v>9.4722081025413</v>
      </c>
      <c r="H36" s="8"/>
      <c r="I36" s="28">
        <f>rawdata00!G34</f>
        <v>5747.979130263276</v>
      </c>
      <c r="J36" s="28">
        <f>rawdata00!H34</f>
        <v>5382.527565733672</v>
      </c>
      <c r="K36" s="28">
        <f>rawdata00!I34</f>
        <v>5796.098729713846</v>
      </c>
      <c r="L36" s="28">
        <f>rawdata00!J34</f>
        <v>5647.593900420704</v>
      </c>
      <c r="M36" s="28">
        <f>rawdata00!K34</f>
        <v>6378.133748446464</v>
      </c>
      <c r="N36" s="34">
        <f t="shared" si="2"/>
        <v>18.497001093891917</v>
      </c>
      <c r="O36" s="26"/>
      <c r="P36" s="28">
        <f>rawdata00!L34</f>
        <v>324489</v>
      </c>
      <c r="Q36" s="28">
        <f>rawdata00!M34</f>
        <v>121437</v>
      </c>
      <c r="R36" s="28">
        <f>rawdata00!N34</f>
        <v>44242</v>
      </c>
      <c r="S36" s="28">
        <f>rawdata00!O34</f>
        <v>79153</v>
      </c>
      <c r="T36" s="28">
        <f>rawdata00!P34</f>
        <v>79657</v>
      </c>
    </row>
    <row r="37" spans="1:20" ht="15">
      <c r="A37" s="9" t="s">
        <v>34</v>
      </c>
      <c r="B37" s="28">
        <f>rawdata00!B35</f>
        <v>9484.04186121983</v>
      </c>
      <c r="C37" s="28">
        <f>rawdata00!C35</f>
        <v>10708.03231096534</v>
      </c>
      <c r="D37" s="28">
        <f>rawdata00!D35</f>
        <v>9714.005427607452</v>
      </c>
      <c r="E37" s="28">
        <f>rawdata00!E35</f>
        <v>8648.465815897907</v>
      </c>
      <c r="F37" s="28">
        <f>rawdata00!F35</f>
        <v>9470.65043470477</v>
      </c>
      <c r="G37" s="34">
        <f t="shared" si="0"/>
        <v>-11.555641973488017</v>
      </c>
      <c r="H37" s="8"/>
      <c r="I37" s="28">
        <f>rawdata00!G35</f>
        <v>10134.546976720763</v>
      </c>
      <c r="J37" s="28">
        <f>rawdata00!H35</f>
        <v>10919.095160003546</v>
      </c>
      <c r="K37" s="28">
        <f>rawdata00!I35</f>
        <v>10154.321492648469</v>
      </c>
      <c r="L37" s="28">
        <f>rawdata00!J35</f>
        <v>9597.185262231467</v>
      </c>
      <c r="M37" s="28">
        <f>rawdata00!K35</f>
        <v>10644.616262546017</v>
      </c>
      <c r="N37" s="34">
        <f t="shared" si="2"/>
        <v>-2.51375130846868</v>
      </c>
      <c r="O37" s="26"/>
      <c r="P37" s="28">
        <f>rawdata00!L35</f>
        <v>2859544</v>
      </c>
      <c r="Q37" s="28">
        <f>rawdata00!M35</f>
        <v>721984</v>
      </c>
      <c r="R37" s="28">
        <f>rawdata00!N35</f>
        <v>708968</v>
      </c>
      <c r="S37" s="28">
        <f>rawdata00!O35</f>
        <v>1249850</v>
      </c>
      <c r="T37" s="28">
        <f>rawdata00!P35</f>
        <v>178742</v>
      </c>
    </row>
    <row r="38" spans="1:20" ht="15">
      <c r="A38" s="9" t="s">
        <v>35</v>
      </c>
      <c r="B38" s="28">
        <f>rawdata00!B36</f>
        <v>5572.287580870428</v>
      </c>
      <c r="C38" s="28">
        <f>rawdata00!C36</f>
        <v>5702.408349991881</v>
      </c>
      <c r="D38" s="28">
        <f>rawdata00!D36</f>
        <v>5618.137603030107</v>
      </c>
      <c r="E38" s="28">
        <f>rawdata00!E36</f>
        <v>5512.661518611951</v>
      </c>
      <c r="F38" s="28">
        <f>rawdata00!F36</f>
        <v>5442.745417722809</v>
      </c>
      <c r="G38" s="34">
        <f t="shared" si="0"/>
        <v>-4.553566078259569</v>
      </c>
      <c r="H38" s="8"/>
      <c r="I38" s="28">
        <f>rawdata00!G36</f>
        <v>6057.832759716737</v>
      </c>
      <c r="J38" s="28">
        <f>rawdata00!H36</f>
        <v>6056.168702089178</v>
      </c>
      <c r="K38" s="28">
        <f>rawdata00!I36</f>
        <v>6048.496782662965</v>
      </c>
      <c r="L38" s="28">
        <f>rawdata00!J36</f>
        <v>5991.549359060768</v>
      </c>
      <c r="M38" s="28">
        <f>rawdata00!K36</f>
        <v>6133.77765606491</v>
      </c>
      <c r="N38" s="34">
        <f t="shared" si="2"/>
        <v>1.28148599871334</v>
      </c>
      <c r="O38" s="26"/>
      <c r="P38" s="28">
        <f>rawdata00!L36</f>
        <v>1261586</v>
      </c>
      <c r="Q38" s="28">
        <f>rawdata00!M36</f>
        <v>357174</v>
      </c>
      <c r="R38" s="28">
        <f>rawdata00!N36</f>
        <v>278802</v>
      </c>
      <c r="S38" s="28">
        <f>rawdata00!O36</f>
        <v>311574</v>
      </c>
      <c r="T38" s="28">
        <f>rawdata00!P36</f>
        <v>314036</v>
      </c>
    </row>
    <row r="39" spans="1:20" ht="15">
      <c r="A39" s="9" t="s">
        <v>36</v>
      </c>
      <c r="B39" s="28">
        <f>rawdata00!B37</f>
        <v>5057.786360109004</v>
      </c>
      <c r="C39" s="28">
        <f>rawdata00!C37</f>
        <v>4755.255255255255</v>
      </c>
      <c r="D39" s="28">
        <f>rawdata00!D37</f>
        <v>5154.468007975349</v>
      </c>
      <c r="E39" s="28">
        <f>rawdata00!E37</f>
        <v>5046.36164952886</v>
      </c>
      <c r="F39" s="28">
        <f>rawdata00!F37</f>
        <v>5281.311691160342</v>
      </c>
      <c r="G39" s="34">
        <f t="shared" si="0"/>
        <v>11.062632974827528</v>
      </c>
      <c r="H39" s="8"/>
      <c r="I39" s="28">
        <f>rawdata00!G37</f>
        <v>5617.467650827453</v>
      </c>
      <c r="J39" s="28">
        <f>rawdata00!H37</f>
        <v>5169.74116974117</v>
      </c>
      <c r="K39" s="28">
        <f>rawdata00!I37</f>
        <v>5540.076128330615</v>
      </c>
      <c r="L39" s="28">
        <f>rawdata00!J37</f>
        <v>5497.689083157178</v>
      </c>
      <c r="M39" s="28">
        <f>rawdata00!K37</f>
        <v>6275.572128390729</v>
      </c>
      <c r="N39" s="34">
        <f t="shared" si="2"/>
        <v>21.390451133647833</v>
      </c>
      <c r="O39" s="26"/>
      <c r="P39" s="28">
        <f>rawdata00!L37</f>
        <v>110822</v>
      </c>
      <c r="Q39" s="28">
        <f>rawdata00!M37</f>
        <v>27972</v>
      </c>
      <c r="R39" s="28">
        <f>rawdata00!N37</f>
        <v>27585</v>
      </c>
      <c r="S39" s="28">
        <f>rawdata00!O37</f>
        <v>27911</v>
      </c>
      <c r="T39" s="28">
        <f>rawdata00!P37</f>
        <v>27354</v>
      </c>
    </row>
    <row r="40" spans="1:20" ht="15">
      <c r="A40" s="7" t="s">
        <v>37</v>
      </c>
      <c r="B40" s="28">
        <f>rawdata00!B38</f>
        <v>6176.4715242136635</v>
      </c>
      <c r="C40" s="28">
        <f>rawdata00!C38</f>
        <v>6544.383689775295</v>
      </c>
      <c r="D40" s="28">
        <f>rawdata00!D38</f>
        <v>5842.433998853587</v>
      </c>
      <c r="E40" s="28">
        <f>rawdata00!E38</f>
        <v>5751.912506251269</v>
      </c>
      <c r="F40" s="28">
        <f>rawdata00!F38</f>
        <v>6570.84702090546</v>
      </c>
      <c r="G40" s="34">
        <f t="shared" si="0"/>
        <v>0.4043670479087331</v>
      </c>
      <c r="H40" s="8"/>
      <c r="I40" s="28">
        <f>rawdata00!G38</f>
        <v>6585.402668545336</v>
      </c>
      <c r="J40" s="28">
        <f>rawdata00!H38</f>
        <v>6703.630856378584</v>
      </c>
      <c r="K40" s="28">
        <f>rawdata00!I38</f>
        <v>6083.5168986214485</v>
      </c>
      <c r="L40" s="28">
        <f>rawdata00!J38</f>
        <v>6162.3976047538035</v>
      </c>
      <c r="M40" s="28">
        <f>rawdata00!K38</f>
        <v>7400.28954195702</v>
      </c>
      <c r="N40" s="34">
        <f t="shared" si="2"/>
        <v>10.392259068316049</v>
      </c>
      <c r="O40" s="26"/>
      <c r="P40" s="28">
        <f>rawdata00!L38</f>
        <v>1822566</v>
      </c>
      <c r="Q40" s="28">
        <f>rawdata00!M38</f>
        <v>457578</v>
      </c>
      <c r="R40" s="28">
        <f>rawdata00!N38</f>
        <v>455333</v>
      </c>
      <c r="S40" s="28">
        <f>rawdata00!O38</f>
        <v>457907</v>
      </c>
      <c r="T40" s="28">
        <f>rawdata00!P38</f>
        <v>451748</v>
      </c>
    </row>
    <row r="41" spans="1:20" ht="15">
      <c r="A41" s="7" t="s">
        <v>38</v>
      </c>
      <c r="B41" s="28">
        <f>rawdata00!B39</f>
        <v>4717.4370686025595</v>
      </c>
      <c r="C41" s="28">
        <f>rawdata00!C39</f>
        <v>4536.154854807704</v>
      </c>
      <c r="D41" s="28">
        <f>rawdata00!D39</f>
        <v>4642.508842849924</v>
      </c>
      <c r="E41" s="28">
        <f>rawdata00!E39</f>
        <v>4820.534094855864</v>
      </c>
      <c r="F41" s="28">
        <f>rawdata00!F39</f>
        <v>4873.158609381805</v>
      </c>
      <c r="G41" s="34">
        <f t="shared" si="0"/>
        <v>7.429282406814722</v>
      </c>
      <c r="H41" s="8"/>
      <c r="I41" s="28">
        <f>rawdata00!G39</f>
        <v>5246.700327893951</v>
      </c>
      <c r="J41" s="28">
        <f>rawdata00!H39</f>
        <v>4824.445264859773</v>
      </c>
      <c r="K41" s="28">
        <f>rawdata00!I39</f>
        <v>5095.408034360788</v>
      </c>
      <c r="L41" s="28">
        <f>rawdata00!J39</f>
        <v>5408.700909453428</v>
      </c>
      <c r="M41" s="28">
        <f>rawdata00!K39</f>
        <v>5663.669202982092</v>
      </c>
      <c r="N41" s="34">
        <f t="shared" si="2"/>
        <v>17.395242189502024</v>
      </c>
      <c r="O41" s="26"/>
      <c r="P41" s="28">
        <f>rawdata00!L39</f>
        <v>627032</v>
      </c>
      <c r="Q41" s="28">
        <f>rawdata00!M39</f>
        <v>157102</v>
      </c>
      <c r="R41" s="28">
        <f>rawdata00!N39</f>
        <v>158320</v>
      </c>
      <c r="S41" s="28">
        <f>rawdata00!O39</f>
        <v>155478</v>
      </c>
      <c r="T41" s="28">
        <f>rawdata00!P39</f>
        <v>156132</v>
      </c>
    </row>
    <row r="42" spans="1:20" ht="15">
      <c r="A42" s="7" t="s">
        <v>39</v>
      </c>
      <c r="B42" s="28">
        <f>rawdata00!B40</f>
        <v>6130.269302236895</v>
      </c>
      <c r="C42" s="28">
        <f>rawdata00!C40</f>
        <v>5970.264317180617</v>
      </c>
      <c r="D42" s="28">
        <f>rawdata00!D40</f>
        <v>6284.1749730325555</v>
      </c>
      <c r="E42" s="28">
        <f>rawdata00!E40</f>
        <v>6085.575386254662</v>
      </c>
      <c r="F42" s="28">
        <f>rawdata00!F40</f>
        <v>6134.621288704182</v>
      </c>
      <c r="G42" s="34">
        <f t="shared" si="0"/>
        <v>2.752926215521072</v>
      </c>
      <c r="H42" s="8"/>
      <c r="I42" s="28">
        <f>rawdata00!G40</f>
        <v>6625.973477300173</v>
      </c>
      <c r="J42" s="28">
        <f>rawdata00!H40</f>
        <v>6225.516773974924</v>
      </c>
      <c r="K42" s="28">
        <f>rawdata00!I40</f>
        <v>6819.444853786347</v>
      </c>
      <c r="L42" s="28">
        <f>rawdata00!J40</f>
        <v>6688.44343811046</v>
      </c>
      <c r="M42" s="28">
        <f>rawdata00!K40</f>
        <v>6762.806544610431</v>
      </c>
      <c r="N42" s="34">
        <f t="shared" si="2"/>
        <v>8.630444509949548</v>
      </c>
      <c r="O42" s="26"/>
      <c r="P42" s="28">
        <f>rawdata00!L40</f>
        <v>534938</v>
      </c>
      <c r="Q42" s="28">
        <f>rawdata00!M40</f>
        <v>141648</v>
      </c>
      <c r="R42" s="28">
        <f>rawdata00!N40</f>
        <v>169649</v>
      </c>
      <c r="S42" s="28">
        <f>rawdata00!O40</f>
        <v>90096</v>
      </c>
      <c r="T42" s="28">
        <f>rawdata00!P40</f>
        <v>133545</v>
      </c>
    </row>
    <row r="43" spans="1:20" ht="15">
      <c r="A43" s="7" t="s">
        <v>40</v>
      </c>
      <c r="B43" s="28">
        <f>rawdata00!B41</f>
        <v>6695.1365653002285</v>
      </c>
      <c r="C43" s="28">
        <f>rawdata00!C41</f>
        <v>7604.954207250779</v>
      </c>
      <c r="D43" s="28">
        <f>rawdata00!D41</f>
        <v>6709.116529918349</v>
      </c>
      <c r="E43" s="28">
        <f>rawdata00!E41</f>
        <v>6499.377810298764</v>
      </c>
      <c r="F43" s="28">
        <f>rawdata00!F41</f>
        <v>5954.44992192323</v>
      </c>
      <c r="G43" s="34">
        <f t="shared" si="0"/>
        <v>-21.703014118795238</v>
      </c>
      <c r="H43" s="8"/>
      <c r="I43" s="28">
        <f>rawdata00!G41</f>
        <v>7103.823738642</v>
      </c>
      <c r="J43" s="28">
        <f>rawdata00!H41</f>
        <v>7717.888030352517</v>
      </c>
      <c r="K43" s="28">
        <f>rawdata00!I41</f>
        <v>6917.333817058846</v>
      </c>
      <c r="L43" s="28">
        <f>rawdata00!J41</f>
        <v>6900.777116066045</v>
      </c>
      <c r="M43" s="28">
        <f>rawdata00!K41</f>
        <v>6876.207466318045</v>
      </c>
      <c r="N43" s="34">
        <f t="shared" si="2"/>
        <v>-10.905581432697048</v>
      </c>
      <c r="O43" s="26"/>
      <c r="P43" s="28">
        <f>rawdata00!L41</f>
        <v>1782444</v>
      </c>
      <c r="Q43" s="28">
        <f>rawdata00!M41</f>
        <v>447014</v>
      </c>
      <c r="R43" s="28">
        <f>rawdata00!N41</f>
        <v>452047</v>
      </c>
      <c r="S43" s="28">
        <f>rawdata00!O41</f>
        <v>442791</v>
      </c>
      <c r="T43" s="28">
        <f>rawdata00!P41</f>
        <v>440592</v>
      </c>
    </row>
    <row r="44" spans="1:20" ht="15">
      <c r="A44" s="9" t="s">
        <v>41</v>
      </c>
      <c r="B44" s="28">
        <f>rawdata00!B42</f>
        <v>7966.862137997181</v>
      </c>
      <c r="C44" s="28">
        <f>rawdata00!C42</f>
        <v>7570.611683196507</v>
      </c>
      <c r="D44" s="28">
        <f>rawdata00!D42</f>
        <v>8327.606425045678</v>
      </c>
      <c r="E44" s="28">
        <f>rawdata00!E42</f>
        <v>8264.788802674584</v>
      </c>
      <c r="F44" s="28">
        <f>rawdata00!F42</f>
        <v>7734.549444520642</v>
      </c>
      <c r="G44" s="34">
        <f t="shared" si="0"/>
        <v>2.1654493478777423</v>
      </c>
      <c r="H44" s="8"/>
      <c r="I44" s="28">
        <f>rawdata00!G42</f>
        <v>8472.922607514596</v>
      </c>
      <c r="J44" s="28">
        <f>rawdata00!H42</f>
        <v>7799.364115218526</v>
      </c>
      <c r="K44" s="28">
        <f>rawdata00!I42</f>
        <v>8677.438708445827</v>
      </c>
      <c r="L44" s="28">
        <f>rawdata00!J42</f>
        <v>8712.033132905866</v>
      </c>
      <c r="M44" s="28">
        <f>rawdata00!K42</f>
        <v>8783.02016184337</v>
      </c>
      <c r="N44" s="34">
        <f t="shared" si="2"/>
        <v>12.61200313376166</v>
      </c>
      <c r="O44" s="26"/>
      <c r="P44" s="28">
        <f>rawdata00!L42</f>
        <v>155351</v>
      </c>
      <c r="Q44" s="28">
        <f>rawdata00!M42</f>
        <v>42146</v>
      </c>
      <c r="R44" s="28">
        <f>rawdata00!N42</f>
        <v>36669</v>
      </c>
      <c r="S44" s="28">
        <f>rawdata00!O42</f>
        <v>40081</v>
      </c>
      <c r="T44" s="28">
        <f>rawdata00!P42</f>
        <v>36455</v>
      </c>
    </row>
    <row r="45" spans="1:20" ht="15">
      <c r="A45" s="9" t="s">
        <v>42</v>
      </c>
      <c r="B45" s="28">
        <f>rawdata00!B43</f>
        <v>5542.099343111671</v>
      </c>
      <c r="C45" s="28">
        <f>rawdata00!C43</f>
        <v>5418.366508245783</v>
      </c>
      <c r="D45" s="28">
        <f>rawdata00!D43</f>
        <v>5471.086315851209</v>
      </c>
      <c r="E45" s="28">
        <f>rawdata00!E43</f>
        <v>5460.295553027336</v>
      </c>
      <c r="F45" s="28">
        <f>rawdata00!F43</f>
        <v>5839.824205544287</v>
      </c>
      <c r="G45" s="34">
        <f t="shared" si="0"/>
        <v>7.77831652135604</v>
      </c>
      <c r="H45" s="8"/>
      <c r="I45" s="28">
        <f>rawdata00!G43</f>
        <v>6085.531959566873</v>
      </c>
      <c r="J45" s="28">
        <f>rawdata00!H43</f>
        <v>5763.925485778382</v>
      </c>
      <c r="K45" s="28">
        <f>rawdata00!I43</f>
        <v>5980.125507675615</v>
      </c>
      <c r="L45" s="28">
        <f>rawdata00!J43</f>
        <v>6051.438909301154</v>
      </c>
      <c r="M45" s="28">
        <f>rawdata00!K43</f>
        <v>6616.485340217591</v>
      </c>
      <c r="N45" s="34">
        <f t="shared" si="2"/>
        <v>14.7913059692179</v>
      </c>
      <c r="O45" s="26"/>
      <c r="P45" s="28">
        <f>rawdata00!L43</f>
        <v>666780</v>
      </c>
      <c r="Q45" s="28">
        <f>rawdata00!M43</f>
        <v>206833</v>
      </c>
      <c r="R45" s="28">
        <f>rawdata00!N43</f>
        <v>136406</v>
      </c>
      <c r="S45" s="28">
        <f>rawdata00!O43</f>
        <v>160851</v>
      </c>
      <c r="T45" s="28">
        <f>rawdata00!P43</f>
        <v>162690</v>
      </c>
    </row>
    <row r="46" spans="1:20" ht="15">
      <c r="A46" s="9" t="s">
        <v>43</v>
      </c>
      <c r="B46" s="28">
        <f>rawdata00!B44</f>
        <v>5005.396608504072</v>
      </c>
      <c r="C46" s="28">
        <f>rawdata00!C44</f>
        <v>4792.091608516729</v>
      </c>
      <c r="D46" s="28">
        <f>rawdata00!D44</f>
        <v>4992.042440318302</v>
      </c>
      <c r="E46" s="28">
        <f>rawdata00!E44</f>
        <v>4857.632743362832</v>
      </c>
      <c r="F46" s="28">
        <f>rawdata00!F44</f>
        <v>5471.0880679772445</v>
      </c>
      <c r="G46" s="34">
        <f t="shared" si="0"/>
        <v>14.169104327091143</v>
      </c>
      <c r="H46" s="8"/>
      <c r="I46" s="28">
        <f>rawdata00!G44</f>
        <v>5552.641881673793</v>
      </c>
      <c r="J46" s="28">
        <f>rawdata00!H44</f>
        <v>5173.644659151905</v>
      </c>
      <c r="K46" s="28">
        <f>rawdata00!I44</f>
        <v>5436.6901429921645</v>
      </c>
      <c r="L46" s="28">
        <f>rawdata00!J44</f>
        <v>5329.065265486725</v>
      </c>
      <c r="M46" s="28">
        <f>rawdata00!K44</f>
        <v>6438.251602217902</v>
      </c>
      <c r="N46" s="34">
        <f t="shared" si="2"/>
        <v>24.44325086820513</v>
      </c>
      <c r="O46" s="26"/>
      <c r="P46" s="28">
        <f>rawdata00!L44</f>
        <v>130267</v>
      </c>
      <c r="Q46" s="28">
        <f>rawdata00!M44</f>
        <v>33534</v>
      </c>
      <c r="R46" s="28">
        <f>rawdata00!N44</f>
        <v>32799</v>
      </c>
      <c r="S46" s="28">
        <f>rawdata00!O44</f>
        <v>36160</v>
      </c>
      <c r="T46" s="28">
        <f>rawdata00!P44</f>
        <v>27774</v>
      </c>
    </row>
    <row r="47" spans="1:20" ht="15">
      <c r="A47" s="7" t="s">
        <v>44</v>
      </c>
      <c r="B47" s="28">
        <f>rawdata00!B45</f>
        <v>4886.679335377669</v>
      </c>
      <c r="C47" s="28">
        <f>rawdata00!C45</f>
        <v>4803.061833688699</v>
      </c>
      <c r="D47" s="28">
        <f>rawdata00!D45</f>
        <v>4878.412994251088</v>
      </c>
      <c r="E47" s="28">
        <f>rawdata00!E45</f>
        <v>4923.559684242662</v>
      </c>
      <c r="F47" s="28">
        <f>rawdata00!F45</f>
        <v>4945.369018946873</v>
      </c>
      <c r="G47" s="34">
        <f t="shared" si="0"/>
        <v>2.962843081886454</v>
      </c>
      <c r="H47" s="8"/>
      <c r="I47" s="28">
        <f>rawdata00!G45</f>
        <v>5393.688645116631</v>
      </c>
      <c r="J47" s="28">
        <f>rawdata00!H45</f>
        <v>5122.106609808102</v>
      </c>
      <c r="K47" s="28">
        <f>rawdata00!I45</f>
        <v>5337.731678439105</v>
      </c>
      <c r="L47" s="28">
        <f>rawdata00!J45</f>
        <v>5468.214924331633</v>
      </c>
      <c r="M47" s="28">
        <f>rawdata00!K45</f>
        <v>5660.415809998057</v>
      </c>
      <c r="N47" s="34">
        <f t="shared" si="2"/>
        <v>10.50952745027153</v>
      </c>
      <c r="O47" s="26"/>
      <c r="P47" s="28">
        <f>rawdata00!L45</f>
        <v>907222</v>
      </c>
      <c r="Q47" s="28">
        <f>rawdata00!M45</f>
        <v>234500</v>
      </c>
      <c r="R47" s="28">
        <f>rawdata00!N45</f>
        <v>222129</v>
      </c>
      <c r="S47" s="28">
        <f>rawdata00!O45</f>
        <v>229290</v>
      </c>
      <c r="T47" s="28">
        <f>rawdata00!P45</f>
        <v>221303</v>
      </c>
    </row>
    <row r="48" spans="1:20" ht="15">
      <c r="A48" s="7" t="s">
        <v>45</v>
      </c>
      <c r="B48" s="28">
        <f>rawdata00!B46</f>
        <v>5562.88286906307</v>
      </c>
      <c r="C48" s="28">
        <f>rawdata00!C46</f>
        <v>5628.152005350614</v>
      </c>
      <c r="D48" s="28">
        <f>rawdata00!D46</f>
        <v>5570.358899466246</v>
      </c>
      <c r="E48" s="28">
        <f>rawdata00!E46</f>
        <v>5493.003988048009</v>
      </c>
      <c r="F48" s="28">
        <f>rawdata00!F46</f>
        <v>5571.121232841196</v>
      </c>
      <c r="G48" s="34">
        <f t="shared" si="0"/>
        <v>-1.0133125838676642</v>
      </c>
      <c r="H48" s="8"/>
      <c r="I48" s="28">
        <f>rawdata00!G46</f>
        <v>6112.557701584662</v>
      </c>
      <c r="J48" s="28">
        <f>rawdata00!H46</f>
        <v>5870.97635928466</v>
      </c>
      <c r="K48" s="28">
        <f>rawdata00!I46</f>
        <v>6021.713199891299</v>
      </c>
      <c r="L48" s="28">
        <f>rawdata00!J46</f>
        <v>6147.704485121647</v>
      </c>
      <c r="M48" s="28">
        <f>rawdata00!K46</f>
        <v>6465.985077884663</v>
      </c>
      <c r="N48" s="34">
        <f t="shared" si="2"/>
        <v>10.134749012556076</v>
      </c>
      <c r="O48" s="26"/>
      <c r="P48" s="28">
        <f>rawdata00!L46</f>
        <v>3963496</v>
      </c>
      <c r="Q48" s="28">
        <f>rawdata00!M46</f>
        <v>1018201</v>
      </c>
      <c r="R48" s="28">
        <f>rawdata00!N46</f>
        <v>964114</v>
      </c>
      <c r="S48" s="28">
        <f>rawdata00!O46</f>
        <v>1151942</v>
      </c>
      <c r="T48" s="28">
        <f>rawdata00!P46</f>
        <v>829239</v>
      </c>
    </row>
    <row r="49" spans="1:20" ht="15">
      <c r="A49" s="7" t="s">
        <v>46</v>
      </c>
      <c r="B49" s="28">
        <f>rawdata00!B47</f>
        <v>3973.536890349179</v>
      </c>
      <c r="C49" s="28">
        <f>rawdata00!C47</f>
        <v>3919.0000277231015</v>
      </c>
      <c r="D49" s="28">
        <f>rawdata00!D47</f>
        <v>3767.616974587669</v>
      </c>
      <c r="E49" s="28">
        <f>rawdata00!E47</f>
        <v>3866.3525838824917</v>
      </c>
      <c r="F49" s="28">
        <f>rawdata00!F47</f>
        <v>4331.361097434678</v>
      </c>
      <c r="G49" s="34">
        <f t="shared" si="0"/>
        <v>10.522099178222113</v>
      </c>
      <c r="H49" s="8"/>
      <c r="I49" s="28">
        <f>rawdata00!G47</f>
        <v>4352.59032929777</v>
      </c>
      <c r="J49" s="28">
        <f>rawdata00!H47</f>
        <v>4216.815447312245</v>
      </c>
      <c r="K49" s="28">
        <f>rawdata00!I47</f>
        <v>4031.3937849508034</v>
      </c>
      <c r="L49" s="28">
        <f>rawdata00!J47</f>
        <v>4254.397321211295</v>
      </c>
      <c r="M49" s="28">
        <f>rawdata00!K47</f>
        <v>4912.667017537902</v>
      </c>
      <c r="N49" s="34">
        <f t="shared" si="2"/>
        <v>16.501826530473036</v>
      </c>
      <c r="O49" s="26"/>
      <c r="P49" s="28">
        <f>rawdata00!L47</f>
        <v>477835</v>
      </c>
      <c r="Q49" s="28">
        <f>rawdata00!M47</f>
        <v>144284</v>
      </c>
      <c r="R49" s="28">
        <f>rawdata00!N47</f>
        <v>113016</v>
      </c>
      <c r="S49" s="28">
        <f>rawdata00!O47</f>
        <v>102733</v>
      </c>
      <c r="T49" s="28">
        <f>rawdata00!P47</f>
        <v>117802</v>
      </c>
    </row>
    <row r="50" spans="1:20" ht="15">
      <c r="A50" s="7" t="s">
        <v>47</v>
      </c>
      <c r="B50" s="28">
        <f>rawdata00!B48</f>
        <v>7548.940566381721</v>
      </c>
      <c r="C50" s="28">
        <f>rawdata00!C48</f>
        <v>7840.159317669778</v>
      </c>
      <c r="D50" s="28">
        <f>rawdata00!D48</f>
        <v>7393.013988288874</v>
      </c>
      <c r="E50" s="28">
        <f>rawdata00!E48</f>
        <v>7324.325411187518</v>
      </c>
      <c r="F50" s="28">
        <f>rawdata00!F48</f>
        <v>7638.284801572675</v>
      </c>
      <c r="G50" s="34">
        <f t="shared" si="0"/>
        <v>-2.574877727830451</v>
      </c>
      <c r="H50" s="8"/>
      <c r="I50" s="28">
        <f>rawdata00!G48</f>
        <v>7827.492606247215</v>
      </c>
      <c r="J50" s="28">
        <f>rawdata00!H48</f>
        <v>7954.6990666237525</v>
      </c>
      <c r="K50" s="28">
        <f>rawdata00!I48</f>
        <v>7585.4342875731945</v>
      </c>
      <c r="L50" s="28">
        <f>rawdata00!J48</f>
        <v>7601.6005147384085</v>
      </c>
      <c r="M50" s="28">
        <f>rawdata00!K48</f>
        <v>8171.8474833108085</v>
      </c>
      <c r="N50" s="34">
        <f t="shared" si="2"/>
        <v>2.7298130937242506</v>
      </c>
      <c r="O50" s="26"/>
      <c r="P50" s="28">
        <f>rawdata00!L48</f>
        <v>98732</v>
      </c>
      <c r="Q50" s="28">
        <f>rawdata00!M48</f>
        <v>24856</v>
      </c>
      <c r="R50" s="28">
        <f>rawdata00!N48</f>
        <v>24592</v>
      </c>
      <c r="S50" s="28">
        <f>rawdata00!O48</f>
        <v>24867</v>
      </c>
      <c r="T50" s="28">
        <f>rawdata00!P48</f>
        <v>24417</v>
      </c>
    </row>
    <row r="51" spans="1:20" ht="15">
      <c r="A51" s="7" t="s">
        <v>48</v>
      </c>
      <c r="B51" s="28">
        <f>rawdata00!B49</f>
        <v>6435.531489936133</v>
      </c>
      <c r="C51" s="28">
        <f>rawdata00!C49</f>
        <v>7185.4021053347615</v>
      </c>
      <c r="D51" s="28">
        <f>rawdata00!D49</f>
        <v>6009.041388421377</v>
      </c>
      <c r="E51" s="28">
        <f>rawdata00!E49</f>
        <v>6340.187269047558</v>
      </c>
      <c r="F51" s="28">
        <f>rawdata00!F49</f>
        <v>6161.695920057061</v>
      </c>
      <c r="G51" s="34">
        <f t="shared" si="0"/>
        <v>-14.247027101206426</v>
      </c>
      <c r="H51" s="8"/>
      <c r="I51" s="28">
        <f>rawdata00!G49</f>
        <v>6843.798854264672</v>
      </c>
      <c r="J51" s="28">
        <f>rawdata00!H49</f>
        <v>7425.243610019897</v>
      </c>
      <c r="K51" s="28">
        <f>rawdata00!I49</f>
        <v>6289.277376621966</v>
      </c>
      <c r="L51" s="28">
        <f>rawdata00!J49</f>
        <v>6762.196650667287</v>
      </c>
      <c r="M51" s="28">
        <f>rawdata00!K49</f>
        <v>6860.684088473436</v>
      </c>
      <c r="N51" s="34">
        <f t="shared" si="2"/>
        <v>-7.603245781520536</v>
      </c>
      <c r="O51" s="26"/>
      <c r="P51" s="28">
        <f>rawdata00!L49</f>
        <v>1124518</v>
      </c>
      <c r="Q51" s="28">
        <f>rawdata00!M49</f>
        <v>294015</v>
      </c>
      <c r="R51" s="28">
        <f>rawdata00!N49</f>
        <v>276285</v>
      </c>
      <c r="S51" s="28">
        <f>rawdata00!O49</f>
        <v>275219</v>
      </c>
      <c r="T51" s="28">
        <f>rawdata00!P49</f>
        <v>278999</v>
      </c>
    </row>
    <row r="52" spans="1:20" ht="15">
      <c r="A52" s="7" t="s">
        <v>49</v>
      </c>
      <c r="B52" s="28">
        <f>rawdata00!B50</f>
        <v>5804.868717582897</v>
      </c>
      <c r="C52" s="28">
        <f>rawdata00!C50</f>
        <v>5789.5168566975635</v>
      </c>
      <c r="D52" s="28">
        <f>rawdata00!D50</f>
        <v>5637.680322250206</v>
      </c>
      <c r="E52" s="28">
        <f>rawdata00!E50</f>
        <v>6025.736437916524</v>
      </c>
      <c r="F52" s="28">
        <f>rawdata00!F50</f>
        <v>5777.751338488994</v>
      </c>
      <c r="G52" s="34">
        <f t="shared" si="0"/>
        <v>-0.20322107180598772</v>
      </c>
      <c r="H52" s="8"/>
      <c r="I52" s="28">
        <f>rawdata00!G50</f>
        <v>6261.49082308307</v>
      </c>
      <c r="J52" s="28">
        <f>rawdata00!H50</f>
        <v>6035.9476741233775</v>
      </c>
      <c r="K52" s="28">
        <f>rawdata00!I50</f>
        <v>5983.305991358396</v>
      </c>
      <c r="L52" s="28">
        <f>rawdata00!J50</f>
        <v>6538.758166723977</v>
      </c>
      <c r="M52" s="28">
        <f>rawdata00!K50</f>
        <v>6516.868038318735</v>
      </c>
      <c r="N52" s="34">
        <f t="shared" si="2"/>
        <v>7.967603268946546</v>
      </c>
      <c r="O52" s="26"/>
      <c r="P52" s="28">
        <f>rawdata00!L50</f>
        <v>1003714</v>
      </c>
      <c r="Q52" s="28">
        <f>rawdata00!M50</f>
        <v>256011</v>
      </c>
      <c r="R52" s="28">
        <f>rawdata00!N50</f>
        <v>259674</v>
      </c>
      <c r="S52" s="28">
        <f>rawdata00!O50</f>
        <v>244284</v>
      </c>
      <c r="T52" s="28">
        <f>rawdata00!P50</f>
        <v>243745</v>
      </c>
    </row>
    <row r="53" spans="1:20" ht="15">
      <c r="A53" s="9" t="s">
        <v>50</v>
      </c>
      <c r="B53" s="28">
        <f>rawdata00!B51</f>
        <v>6391.4297104288235</v>
      </c>
      <c r="C53" s="28">
        <f>rawdata00!C51</f>
        <v>6337.287750657956</v>
      </c>
      <c r="D53" s="28">
        <f>rawdata00!D51</f>
        <v>6437.278057643075</v>
      </c>
      <c r="E53" s="28">
        <f>rawdata00!E51</f>
        <v>6461.866188300586</v>
      </c>
      <c r="F53" s="28">
        <f>rawdata00!F51</f>
        <v>6331.748034553043</v>
      </c>
      <c r="G53" s="34">
        <f t="shared" si="0"/>
        <v>-0.08741462156800467</v>
      </c>
      <c r="H53" s="8"/>
      <c r="I53" s="28">
        <f>rawdata00!G51</f>
        <v>7113.360963908421</v>
      </c>
      <c r="J53" s="28">
        <f>rawdata00!H51</f>
        <v>6932.240524761866</v>
      </c>
      <c r="K53" s="28">
        <f>rawdata00!I51</f>
        <v>7091.901340600655</v>
      </c>
      <c r="L53" s="28">
        <f>rawdata00!J51</f>
        <v>7158.86986013398</v>
      </c>
      <c r="M53" s="28">
        <f>rawdata00!K51</f>
        <v>7277.935691407496</v>
      </c>
      <c r="N53" s="34">
        <f t="shared" si="2"/>
        <v>4.986773978929489</v>
      </c>
      <c r="O53" s="26"/>
      <c r="P53" s="28">
        <f>rawdata00!L51</f>
        <v>290982</v>
      </c>
      <c r="Q53" s="28">
        <f>rawdata00!M51</f>
        <v>74853</v>
      </c>
      <c r="R53" s="28">
        <f>rawdata00!N51</f>
        <v>72654</v>
      </c>
      <c r="S53" s="28">
        <f>rawdata00!O51</f>
        <v>71354</v>
      </c>
      <c r="T53" s="28">
        <f>rawdata00!P51</f>
        <v>72121</v>
      </c>
    </row>
    <row r="54" spans="1:20" ht="15">
      <c r="A54" s="7" t="s">
        <v>51</v>
      </c>
      <c r="B54" s="28">
        <f>rawdata00!B52</f>
        <v>7307.514549714136</v>
      </c>
      <c r="C54" s="28">
        <f>rawdata00!C52</f>
        <v>7434.1040856694635</v>
      </c>
      <c r="D54" s="28">
        <f>rawdata00!D52</f>
        <v>7086.34787369958</v>
      </c>
      <c r="E54" s="28">
        <f>rawdata00!E52</f>
        <v>7230.25856044724</v>
      </c>
      <c r="F54" s="28">
        <f>rawdata00!F52</f>
        <v>7480.479156332102</v>
      </c>
      <c r="G54" s="34">
        <f t="shared" si="0"/>
        <v>0.6238151918270132</v>
      </c>
      <c r="H54" s="8"/>
      <c r="I54" s="28">
        <f>rawdata00!G52</f>
        <v>7697.213181100477</v>
      </c>
      <c r="J54" s="28">
        <f>rawdata00!H52</f>
        <v>7611.00425164268</v>
      </c>
      <c r="K54" s="28">
        <f>rawdata00!I52</f>
        <v>7348.3847417411935</v>
      </c>
      <c r="L54" s="28">
        <f>rawdata00!J52</f>
        <v>7608.288636590523</v>
      </c>
      <c r="M54" s="28">
        <f>rawdata00!K52</f>
        <v>8225.445075235628</v>
      </c>
      <c r="N54" s="34">
        <f t="shared" si="2"/>
        <v>8.073058472675708</v>
      </c>
      <c r="O54" s="26"/>
      <c r="P54" s="28">
        <f>rawdata00!L52</f>
        <v>877165</v>
      </c>
      <c r="Q54" s="28">
        <f>rawdata00!M52</f>
        <v>219915</v>
      </c>
      <c r="R54" s="28">
        <f>rawdata00!N52</f>
        <v>219160</v>
      </c>
      <c r="S54" s="28">
        <f>rawdata00!O52</f>
        <v>220374</v>
      </c>
      <c r="T54" s="28">
        <f>rawdata00!P52</f>
        <v>217716</v>
      </c>
    </row>
    <row r="55" spans="1:32" ht="15.75" thickBot="1">
      <c r="A55" s="11" t="s">
        <v>52</v>
      </c>
      <c r="B55" s="28">
        <f>rawdata00!B53</f>
        <v>6811.314388951166</v>
      </c>
      <c r="C55" s="28">
        <f>rawdata00!C53</f>
        <v>7156.023222060958</v>
      </c>
      <c r="D55" s="28">
        <f>rawdata00!D53</f>
        <v>6300.887231580301</v>
      </c>
      <c r="E55" s="28">
        <f>rawdata00!E53</f>
        <v>6747.372954349698</v>
      </c>
      <c r="F55" s="28">
        <f>rawdata00!F53</f>
        <v>7054.09476855656</v>
      </c>
      <c r="G55" s="35">
        <f t="shared" si="0"/>
        <v>-1.4243728722143847</v>
      </c>
      <c r="H55" s="17"/>
      <c r="I55" s="29">
        <f>rawdata00!G53</f>
        <v>7438.481547185007</v>
      </c>
      <c r="J55" s="29">
        <f>rawdata00!H53</f>
        <v>7697.088704857851</v>
      </c>
      <c r="K55" s="29">
        <f>rawdata00!I53</f>
        <v>6836.097895503836</v>
      </c>
      <c r="L55" s="29">
        <f>rawdata00!J53</f>
        <v>7401.808785529715</v>
      </c>
      <c r="M55" s="29">
        <f>rawdata00!K53</f>
        <v>7842.371952889619</v>
      </c>
      <c r="N55" s="35">
        <f t="shared" si="2"/>
        <v>1.8875090778163437</v>
      </c>
      <c r="O55" s="30"/>
      <c r="P55" s="29">
        <f>rawdata00!L53</f>
        <v>91883</v>
      </c>
      <c r="Q55" s="29">
        <f>rawdata00!M53</f>
        <v>23426</v>
      </c>
      <c r="R55" s="29">
        <f>rawdata00!N53</f>
        <v>23331</v>
      </c>
      <c r="S55" s="29">
        <f>rawdata00!O53</f>
        <v>23220</v>
      </c>
      <c r="T55" s="29">
        <f>rawdata00!P53</f>
        <v>21906</v>
      </c>
      <c r="V55" s="25"/>
      <c r="W55" s="25"/>
      <c r="X55" s="25"/>
      <c r="Y55" s="25"/>
      <c r="Z55" s="25"/>
      <c r="AA55" s="25"/>
      <c r="AB55" s="25"/>
      <c r="AC55" s="25"/>
      <c r="AD55" s="25"/>
      <c r="AE55" s="25"/>
      <c r="AF55" s="25"/>
    </row>
    <row r="56" spans="1:32" ht="30" customHeight="1" thickTop="1">
      <c r="A56" s="87" t="s">
        <v>63</v>
      </c>
      <c r="B56" s="88"/>
      <c r="C56" s="88"/>
      <c r="D56" s="88"/>
      <c r="E56" s="88"/>
      <c r="F56" s="88"/>
      <c r="G56" s="39">
        <f>+data00!G56</f>
        <v>25</v>
      </c>
      <c r="H56" s="13"/>
      <c r="I56" s="13"/>
      <c r="J56" s="13"/>
      <c r="K56" s="13"/>
      <c r="L56" s="13"/>
      <c r="M56" s="13"/>
      <c r="N56" s="39">
        <f>+data00!N56</f>
        <v>40</v>
      </c>
      <c r="O56" s="13"/>
      <c r="P56" s="13"/>
      <c r="Q56" s="13"/>
      <c r="R56" s="25"/>
      <c r="S56" s="25"/>
      <c r="T56" s="25"/>
      <c r="U56" s="25"/>
      <c r="V56" s="25"/>
      <c r="W56" s="25"/>
      <c r="X56" s="25"/>
      <c r="Y56" s="25"/>
      <c r="Z56" s="25"/>
      <c r="AA56" s="25"/>
      <c r="AB56" s="25"/>
      <c r="AC56" s="25"/>
      <c r="AD56" s="25"/>
      <c r="AE56" s="25"/>
      <c r="AF56" s="25"/>
    </row>
    <row r="57" spans="1:17" ht="15">
      <c r="A57" s="43" t="s">
        <v>73</v>
      </c>
      <c r="B57" s="12"/>
      <c r="C57" s="12"/>
      <c r="D57" s="12"/>
      <c r="E57" s="12"/>
      <c r="F57" s="12"/>
      <c r="G57" s="34">
        <f>+data00!G57</f>
        <v>0.4043670479087331</v>
      </c>
      <c r="H57" s="14"/>
      <c r="I57" s="14"/>
      <c r="J57" s="14"/>
      <c r="K57" s="14"/>
      <c r="L57" s="14"/>
      <c r="M57" s="14"/>
      <c r="N57" s="34">
        <f>+data00!N57</f>
        <v>8.073058472675708</v>
      </c>
      <c r="O57" s="14"/>
      <c r="P57" s="14"/>
      <c r="Q57" s="14"/>
    </row>
    <row r="58" spans="1:17" ht="15">
      <c r="A58" s="43" t="s">
        <v>74</v>
      </c>
      <c r="B58" s="12"/>
      <c r="C58" s="12"/>
      <c r="D58" s="12"/>
      <c r="E58" s="12"/>
      <c r="F58" s="12"/>
      <c r="G58" s="34">
        <f>+data00!G58</f>
        <v>0.9751597110948733</v>
      </c>
      <c r="H58" s="14"/>
      <c r="I58" s="14"/>
      <c r="J58" s="14"/>
      <c r="K58" s="14"/>
      <c r="L58" s="14"/>
      <c r="M58" s="14"/>
      <c r="N58" s="34">
        <f>+data00!N58</f>
        <v>8.552262254994691</v>
      </c>
      <c r="O58" s="14"/>
      <c r="P58" s="14"/>
      <c r="Q58" s="14"/>
    </row>
    <row r="59" spans="1:20" ht="15.75" thickBot="1">
      <c r="A59" s="44" t="s">
        <v>75</v>
      </c>
      <c r="B59" s="19"/>
      <c r="C59" s="19"/>
      <c r="D59" s="19"/>
      <c r="E59" s="19"/>
      <c r="F59" s="19"/>
      <c r="G59" s="37">
        <f>+data00!G59</f>
        <v>-1.7925784343521243</v>
      </c>
      <c r="H59" s="20"/>
      <c r="I59" s="20"/>
      <c r="J59" s="20"/>
      <c r="K59" s="20"/>
      <c r="L59" s="20"/>
      <c r="M59" s="20"/>
      <c r="N59" s="37">
        <f>+data00!N59</f>
        <v>6.714500485357314</v>
      </c>
      <c r="O59" s="20"/>
      <c r="P59" s="20"/>
      <c r="Q59" s="20"/>
      <c r="R59" s="48"/>
      <c r="S59" s="48"/>
      <c r="T59" s="48"/>
    </row>
    <row r="60" spans="1:17" ht="15">
      <c r="A60" s="16" t="s">
        <v>54</v>
      </c>
      <c r="B60" s="12"/>
      <c r="C60" s="12"/>
      <c r="D60" s="12"/>
      <c r="E60" s="12"/>
      <c r="F60" s="12"/>
      <c r="G60" s="15"/>
      <c r="H60" s="15"/>
      <c r="I60" s="15"/>
      <c r="J60" s="15"/>
      <c r="K60" s="15"/>
      <c r="L60" s="15"/>
      <c r="M60" s="15"/>
      <c r="N60" s="15"/>
      <c r="O60" s="15"/>
      <c r="P60" s="15"/>
      <c r="Q60" s="15"/>
    </row>
    <row r="61" spans="1:17" ht="15">
      <c r="A61" s="31" t="s">
        <v>58</v>
      </c>
      <c r="B61" s="12"/>
      <c r="C61" s="12"/>
      <c r="D61" s="12"/>
      <c r="E61" s="12"/>
      <c r="F61" s="12"/>
      <c r="G61" s="15"/>
      <c r="H61" s="15"/>
      <c r="I61" s="15"/>
      <c r="J61" s="15"/>
      <c r="K61" s="15"/>
      <c r="L61" s="15"/>
      <c r="M61" s="15"/>
      <c r="N61" s="15"/>
      <c r="O61" s="15"/>
      <c r="P61" s="15"/>
      <c r="Q61" s="15"/>
    </row>
    <row r="62" spans="1:17" ht="18.75" customHeight="1">
      <c r="A62" s="75" t="s">
        <v>237</v>
      </c>
      <c r="B62" s="85"/>
      <c r="C62" s="85"/>
      <c r="D62" s="85"/>
      <c r="E62" s="85"/>
      <c r="F62" s="85"/>
      <c r="G62" s="85"/>
      <c r="H62" s="85"/>
      <c r="I62" s="85"/>
      <c r="J62" s="85"/>
      <c r="K62" s="85"/>
      <c r="L62" s="85"/>
      <c r="M62" s="85"/>
      <c r="N62" s="85"/>
      <c r="O62" s="85"/>
      <c r="P62" s="85"/>
      <c r="Q62" s="85"/>
    </row>
    <row r="63" spans="1:17" ht="30" customHeight="1">
      <c r="A63" s="75" t="s">
        <v>238</v>
      </c>
      <c r="B63" s="76"/>
      <c r="C63" s="76"/>
      <c r="D63" s="76"/>
      <c r="E63" s="76"/>
      <c r="F63" s="76"/>
      <c r="G63" s="76"/>
      <c r="H63" s="76"/>
      <c r="I63" s="76"/>
      <c r="J63" s="76"/>
      <c r="K63" s="76"/>
      <c r="L63" s="76"/>
      <c r="M63" s="76"/>
      <c r="N63" s="76"/>
      <c r="O63" s="76"/>
      <c r="P63" s="76"/>
      <c r="Q63" s="76"/>
    </row>
    <row r="64" spans="1:17" ht="17.25">
      <c r="A64" s="24" t="s">
        <v>66</v>
      </c>
      <c r="B64" s="12"/>
      <c r="C64" s="12"/>
      <c r="D64" s="12"/>
      <c r="E64" s="12"/>
      <c r="F64" s="12"/>
      <c r="G64" s="15"/>
      <c r="H64" s="15"/>
      <c r="I64" s="15"/>
      <c r="J64" s="15"/>
      <c r="K64" s="15"/>
      <c r="L64" s="15"/>
      <c r="M64" s="15"/>
      <c r="N64" s="15"/>
      <c r="O64" s="15"/>
      <c r="P64" s="15"/>
      <c r="Q64" s="15"/>
    </row>
    <row r="65" spans="1:17" ht="86.25" customHeight="1">
      <c r="A65" s="79" t="s">
        <v>76</v>
      </c>
      <c r="B65" s="79"/>
      <c r="C65" s="79"/>
      <c r="D65" s="79"/>
      <c r="E65" s="79"/>
      <c r="F65" s="79"/>
      <c r="G65" s="79"/>
      <c r="H65" s="79"/>
      <c r="I65" s="79"/>
      <c r="J65" s="79"/>
      <c r="K65" s="79"/>
      <c r="L65" s="79"/>
      <c r="M65" s="79"/>
      <c r="N65" s="79"/>
      <c r="O65" s="79"/>
      <c r="P65" s="79"/>
      <c r="Q65" s="79"/>
    </row>
    <row r="66" spans="1:17" ht="30" customHeight="1">
      <c r="A66" s="80" t="s">
        <v>236</v>
      </c>
      <c r="B66" s="81"/>
      <c r="C66" s="81"/>
      <c r="D66" s="81"/>
      <c r="E66" s="81"/>
      <c r="F66" s="81"/>
      <c r="G66" s="81"/>
      <c r="H66" s="81"/>
      <c r="I66" s="81"/>
      <c r="J66" s="81"/>
      <c r="K66" s="81"/>
      <c r="L66" s="81"/>
      <c r="M66" s="81"/>
      <c r="N66" s="81"/>
      <c r="O66" s="81"/>
      <c r="P66" s="81"/>
      <c r="Q66" s="81"/>
    </row>
  </sheetData>
  <sheetProtection/>
  <mergeCells count="10">
    <mergeCell ref="A62:Q62"/>
    <mergeCell ref="A63:Q63"/>
    <mergeCell ref="A65:Q65"/>
    <mergeCell ref="A66:Q66"/>
    <mergeCell ref="A1:Q1"/>
    <mergeCell ref="A2:A3"/>
    <mergeCell ref="B2:G2"/>
    <mergeCell ref="I2:N2"/>
    <mergeCell ref="P2:T2"/>
    <mergeCell ref="A56:F56"/>
  </mergeCells>
  <printOptions/>
  <pageMargins left="0.7" right="0.7" top="0.75" bottom="0.75" header="0.3" footer="0.3"/>
  <pageSetup fitToHeight="2"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dimension ref="A1:AG67"/>
  <sheetViews>
    <sheetView zoomScalePageLayoutView="0" workbookViewId="0" topLeftCell="G1">
      <selection activeCell="B4" sqref="B4"/>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0" t="s">
        <v>104</v>
      </c>
      <c r="B1" s="90"/>
      <c r="C1" s="90"/>
      <c r="D1" s="90"/>
      <c r="E1" s="90"/>
      <c r="F1" s="90"/>
      <c r="G1" s="90"/>
      <c r="H1" s="90"/>
      <c r="I1" s="90"/>
      <c r="J1" s="90"/>
      <c r="K1" s="90"/>
      <c r="L1" s="90"/>
      <c r="M1" s="90"/>
      <c r="N1" s="90"/>
      <c r="O1" s="90"/>
      <c r="P1" s="90"/>
      <c r="Q1" s="90"/>
    </row>
    <row r="2" spans="1:17" ht="45" customHeight="1" thickBot="1">
      <c r="A2" s="77" t="s">
        <v>64</v>
      </c>
      <c r="B2" s="82" t="s">
        <v>98</v>
      </c>
      <c r="C2" s="86"/>
      <c r="D2" s="86"/>
      <c r="E2" s="86"/>
      <c r="F2" s="86"/>
      <c r="G2" s="86"/>
      <c r="H2" s="22"/>
      <c r="I2" s="82" t="s">
        <v>99</v>
      </c>
      <c r="J2" s="86"/>
      <c r="K2" s="86"/>
      <c r="L2" s="86"/>
      <c r="M2" s="86"/>
      <c r="N2" s="86"/>
      <c r="O2" s="22"/>
      <c r="P2" s="82" t="s">
        <v>68</v>
      </c>
      <c r="Q2" s="86"/>
    </row>
    <row r="3" spans="1:31" ht="90" customHeight="1" thickBot="1">
      <c r="A3" s="78"/>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c r="AE3" s="1">
        <f>+AE4/AC4</f>
        <v>9204.439455906975</v>
      </c>
    </row>
    <row r="4" spans="1:31" ht="17.25">
      <c r="A4" s="4" t="s">
        <v>72</v>
      </c>
      <c r="B4" s="5">
        <f>rawdata08!B2</f>
        <v>9204.433571934796</v>
      </c>
      <c r="C4" s="5">
        <f>rawdata08!C2</f>
        <v>10297.283017254793</v>
      </c>
      <c r="D4" s="5">
        <f>rawdata08!D2</f>
        <v>8705.847796016673</v>
      </c>
      <c r="E4" s="5">
        <f>rawdata08!E2</f>
        <v>8328.773443109752</v>
      </c>
      <c r="F4" s="5">
        <f>rawdata08!F2</f>
        <v>9485.623848898796</v>
      </c>
      <c r="G4" s="33">
        <f aca="true" t="shared" si="0" ref="G4:G55">(F4-C4)/C4*100</f>
        <v>-7.882265321793406</v>
      </c>
      <c r="H4" s="6"/>
      <c r="I4" s="5">
        <f>rawdata08!G2</f>
        <v>10064.702363660606</v>
      </c>
      <c r="J4" s="5">
        <f>rawdata08!H2</f>
        <v>10700.220301742445</v>
      </c>
      <c r="K4" s="5">
        <f>rawdata08!I2</f>
        <v>9354.480837491576</v>
      </c>
      <c r="L4" s="5">
        <f>rawdata08!J2</f>
        <v>9275.419259907256</v>
      </c>
      <c r="M4" s="5">
        <f>rawdata08!K2</f>
        <v>10929.615822005935</v>
      </c>
      <c r="N4" s="33">
        <f aca="true" t="shared" si="1" ref="N4:N12">(M4-J4)/J4*100</f>
        <v>2.143839227554357</v>
      </c>
      <c r="O4" s="21"/>
      <c r="P4" s="47">
        <f>rawdata08!L2</f>
        <v>48037565</v>
      </c>
      <c r="Q4" s="47">
        <f>rawdata08!M2</f>
        <v>12023963</v>
      </c>
      <c r="R4" s="47">
        <f>rawdata08!N2</f>
        <v>11997255</v>
      </c>
      <c r="S4" s="47">
        <f>rawdata08!O2</f>
        <v>12025655</v>
      </c>
      <c r="T4" s="47">
        <f>rawdata08!P2</f>
        <v>11990692</v>
      </c>
      <c r="V4" s="1">
        <f>SUM(V5:V55)</f>
        <v>36</v>
      </c>
      <c r="W4" s="1">
        <f>SUM(W5:W55)</f>
        <v>45</v>
      </c>
      <c r="AC4" s="1">
        <f>SUM(AC5:AC90)</f>
        <v>48021200</v>
      </c>
      <c r="AE4" s="1">
        <f>SUM(AE5:AE90)</f>
        <v>442008228000</v>
      </c>
    </row>
    <row r="5" spans="1:33" ht="15">
      <c r="A5" s="7" t="s">
        <v>4</v>
      </c>
      <c r="B5" s="28">
        <f>rawdata08!B3</f>
        <v>8152.070414136669</v>
      </c>
      <c r="C5" s="28">
        <f>rawdata08!C3</f>
        <v>8699.189463019251</v>
      </c>
      <c r="D5" s="28">
        <f>rawdata08!D3</f>
        <v>8107.488259570229</v>
      </c>
      <c r="E5" s="28">
        <f>rawdata08!E3</f>
        <v>7869.685284239334</v>
      </c>
      <c r="F5" s="28">
        <f>rawdata08!F3</f>
        <v>7902.86304925626</v>
      </c>
      <c r="G5" s="34">
        <f t="shared" si="0"/>
        <v>-9.154030006453132</v>
      </c>
      <c r="H5" s="8"/>
      <c r="I5" s="28" t="s">
        <v>290</v>
      </c>
      <c r="J5" s="28">
        <f>rawdata08!H3</f>
        <v>9254.118541033435</v>
      </c>
      <c r="K5" s="28">
        <f>rawdata08!I3</f>
        <v>8912.463355628292</v>
      </c>
      <c r="L5" s="28">
        <f>rawdata08!J3</f>
        <v>8963.415847742257</v>
      </c>
      <c r="M5" s="28">
        <f>rawdata08!K3</f>
        <v>9398.852915118827</v>
      </c>
      <c r="N5" s="34">
        <f t="shared" si="1"/>
        <v>1.5639995688798387</v>
      </c>
      <c r="O5" s="26"/>
      <c r="P5" s="28">
        <f>rawdata08!L3</f>
        <v>742919</v>
      </c>
      <c r="Q5" s="28">
        <f>rawdata08!M3</f>
        <v>197400</v>
      </c>
      <c r="R5" s="28">
        <f>rawdata08!N3</f>
        <v>175675</v>
      </c>
      <c r="S5" s="28">
        <f>rawdata08!O3</f>
        <v>241170</v>
      </c>
      <c r="T5" s="28">
        <f>rawdata08!P3</f>
        <v>128674</v>
      </c>
      <c r="V5" s="1">
        <f>IF(G5&lt;0,0,1)</f>
        <v>0</v>
      </c>
      <c r="W5" s="1">
        <f>IF(N5&lt;0,0,1)</f>
        <v>1</v>
      </c>
      <c r="Y5" s="50" t="s">
        <v>239</v>
      </c>
      <c r="Z5" s="51">
        <f>+P5-AC5</f>
        <v>0</v>
      </c>
      <c r="AA5" s="50">
        <v>2</v>
      </c>
      <c r="AB5" s="50">
        <v>131</v>
      </c>
      <c r="AC5" s="50">
        <v>742919</v>
      </c>
      <c r="AD5" s="50">
        <v>7439108808.96</v>
      </c>
      <c r="AE5" s="50">
        <v>6056328000</v>
      </c>
      <c r="AF5" s="1">
        <f>+AE5/AC5</f>
        <v>8152.070414136669</v>
      </c>
      <c r="AG5" s="49">
        <f>+B5-AF5</f>
        <v>0</v>
      </c>
    </row>
    <row r="6" spans="1:33" ht="15">
      <c r="A6" s="7" t="s">
        <v>5</v>
      </c>
      <c r="B6" s="28">
        <f>rawdata08!B4</f>
        <v>13348.863914747673</v>
      </c>
      <c r="C6" s="28">
        <f>rawdata08!C4</f>
        <v>11984.268306485079</v>
      </c>
      <c r="D6" s="28">
        <f>rawdata08!D4</f>
        <v>13522.622083687542</v>
      </c>
      <c r="E6" s="28">
        <f>rawdata08!E4</f>
        <v>13522.622083687542</v>
      </c>
      <c r="F6" s="28">
        <f>rawdata08!F4</f>
        <v>16851.648902402354</v>
      </c>
      <c r="G6" s="34">
        <f t="shared" si="0"/>
        <v>40.614749865733366</v>
      </c>
      <c r="H6" s="8"/>
      <c r="I6" s="28">
        <f>rawdata08!G4</f>
        <v>14630.282337089662</v>
      </c>
      <c r="J6" s="28">
        <f>rawdata08!H4</f>
        <v>13012.411815746784</v>
      </c>
      <c r="K6" s="28">
        <f>rawdata08!I4</f>
        <v>14558.70407103051</v>
      </c>
      <c r="L6" s="28">
        <f>rawdata08!J4</f>
        <v>14558.70407103051</v>
      </c>
      <c r="M6" s="28">
        <f>rawdata08!K4</f>
        <v>18979.585017875637</v>
      </c>
      <c r="N6" s="34">
        <f t="shared" si="1"/>
        <v>45.857549596668655</v>
      </c>
      <c r="O6" s="26"/>
      <c r="P6" s="28">
        <f>rawdata08!L4</f>
        <v>130624</v>
      </c>
      <c r="Q6" s="28">
        <f>rawdata08!M4</f>
        <v>79521</v>
      </c>
      <c r="R6" s="28">
        <f>rawdata08!N4</f>
        <v>21174</v>
      </c>
      <c r="S6" s="28">
        <f>rawdata08!O4</f>
        <v>21174</v>
      </c>
      <c r="T6" s="28">
        <f>rawdata08!P4</f>
        <v>29929</v>
      </c>
      <c r="V6" s="1">
        <f aca="true" t="shared" si="2" ref="V6:V55">IF(G6&lt;0,0,1)</f>
        <v>1</v>
      </c>
      <c r="W6" s="1">
        <f aca="true" t="shared" si="3" ref="W6:W55">IF(N6&lt;0,0,1)</f>
        <v>1</v>
      </c>
      <c r="Y6" s="50" t="s">
        <v>240</v>
      </c>
      <c r="Z6" s="51">
        <f aca="true" t="shared" si="4" ref="Z6:Z55">+P6-AC6</f>
        <v>0</v>
      </c>
      <c r="AA6" s="50">
        <v>2</v>
      </c>
      <c r="AB6" s="50">
        <v>53</v>
      </c>
      <c r="AC6" s="50">
        <v>130624</v>
      </c>
      <c r="AD6" s="50">
        <v>2141799474.24</v>
      </c>
      <c r="AE6" s="50">
        <v>1743682000</v>
      </c>
      <c r="AF6" s="1">
        <f aca="true" t="shared" si="5" ref="AF6:AF55">+AE6/AC6</f>
        <v>13348.863914747673</v>
      </c>
      <c r="AG6" s="49">
        <f aca="true" t="shared" si="6" ref="AG6:AG55">+B6-AF6</f>
        <v>0</v>
      </c>
    </row>
    <row r="7" spans="1:33" ht="15">
      <c r="A7" s="7" t="s">
        <v>6</v>
      </c>
      <c r="B7" s="28">
        <f>rawdata08!B5</f>
        <v>6654.555564913591</v>
      </c>
      <c r="C7" s="28">
        <f>rawdata08!C5</f>
        <v>6610.017164283557</v>
      </c>
      <c r="D7" s="28">
        <f>rawdata08!D5</f>
        <v>6625.53265501348</v>
      </c>
      <c r="E7" s="28">
        <f>rawdata08!E5</f>
        <v>6608.82849327824</v>
      </c>
      <c r="F7" s="28">
        <f>rawdata08!F5</f>
        <v>6776.825726737618</v>
      </c>
      <c r="G7" s="34">
        <f t="shared" si="0"/>
        <v>2.523572304099179</v>
      </c>
      <c r="H7" s="8"/>
      <c r="I7" s="28">
        <f>rawdata08!G5</f>
        <v>7510.09297941018</v>
      </c>
      <c r="J7" s="28">
        <f>rawdata08!H5</f>
        <v>6993.889367720833</v>
      </c>
      <c r="K7" s="28">
        <f>rawdata08!I5</f>
        <v>7239.886077050178</v>
      </c>
      <c r="L7" s="28">
        <f>rawdata08!J5</f>
        <v>7548.09155228174</v>
      </c>
      <c r="M7" s="28">
        <f>rawdata08!K5</f>
        <v>8303.46558445026</v>
      </c>
      <c r="N7" s="34">
        <f t="shared" si="1"/>
        <v>18.724577239862608</v>
      </c>
      <c r="O7" s="26"/>
      <c r="P7" s="28">
        <f>rawdata08!L5</f>
        <v>985487</v>
      </c>
      <c r="Q7" s="28">
        <f>rawdata08!M5</f>
        <v>271494</v>
      </c>
      <c r="R7" s="28">
        <f>rawdata08!N5</f>
        <v>229980</v>
      </c>
      <c r="S7" s="28">
        <f>rawdata08!O5</f>
        <v>240562</v>
      </c>
      <c r="T7" s="28">
        <f>rawdata08!P5</f>
        <v>243451</v>
      </c>
      <c r="V7" s="1">
        <f t="shared" si="2"/>
        <v>1</v>
      </c>
      <c r="W7" s="1">
        <f t="shared" si="3"/>
        <v>1</v>
      </c>
      <c r="Y7" s="50" t="s">
        <v>241</v>
      </c>
      <c r="Z7" s="51">
        <f t="shared" si="4"/>
        <v>0</v>
      </c>
      <c r="AA7" s="50">
        <v>2</v>
      </c>
      <c r="AB7" s="50">
        <v>209</v>
      </c>
      <c r="AC7" s="50">
        <v>985487</v>
      </c>
      <c r="AD7" s="50">
        <v>8055295536.96</v>
      </c>
      <c r="AE7" s="50">
        <v>6557978000</v>
      </c>
      <c r="AF7" s="1">
        <f t="shared" si="5"/>
        <v>6654.555564913591</v>
      </c>
      <c r="AG7" s="49">
        <f t="shared" si="6"/>
        <v>0</v>
      </c>
    </row>
    <row r="8" spans="1:33" ht="15">
      <c r="A8" s="7" t="s">
        <v>7</v>
      </c>
      <c r="B8" s="28">
        <f>rawdata08!B6</f>
        <v>7395.055048015682</v>
      </c>
      <c r="C8" s="28">
        <f>rawdata08!C6</f>
        <v>7098.771555643734</v>
      </c>
      <c r="D8" s="28">
        <f>rawdata08!D6</f>
        <v>7309.7133419038455</v>
      </c>
      <c r="E8" s="28">
        <f>rawdata08!E6</f>
        <v>7680.888964288743</v>
      </c>
      <c r="F8" s="28">
        <f>rawdata08!F6</f>
        <v>7497.614552075255</v>
      </c>
      <c r="G8" s="34">
        <f t="shared" si="0"/>
        <v>5.61847910311227</v>
      </c>
      <c r="H8" s="8"/>
      <c r="I8" s="28">
        <f>rawdata08!G6</f>
        <v>8369.35123560635</v>
      </c>
      <c r="J8" s="28">
        <f>rawdata08!H6</f>
        <v>7744.696856968074</v>
      </c>
      <c r="K8" s="28">
        <f>rawdata08!I6</f>
        <v>8137.2672552508575</v>
      </c>
      <c r="L8" s="28">
        <f>rawdata08!J6</f>
        <v>8728.925269318857</v>
      </c>
      <c r="M8" s="28">
        <f>rawdata08!K6</f>
        <v>8878.738325634715</v>
      </c>
      <c r="N8" s="34">
        <f t="shared" si="1"/>
        <v>14.6428128771279</v>
      </c>
      <c r="O8" s="26"/>
      <c r="P8" s="28">
        <f>rawdata08!L6</f>
        <v>474949</v>
      </c>
      <c r="Q8" s="28">
        <f>rawdata08!M6</f>
        <v>120966</v>
      </c>
      <c r="R8" s="28">
        <f>rawdata08!N6</f>
        <v>117457</v>
      </c>
      <c r="S8" s="28">
        <f>rawdata08!O6</f>
        <v>117890</v>
      </c>
      <c r="T8" s="28">
        <f>rawdata08!P6</f>
        <v>118636</v>
      </c>
      <c r="V8" s="1">
        <f t="shared" si="2"/>
        <v>1</v>
      </c>
      <c r="W8" s="1">
        <f t="shared" si="3"/>
        <v>1</v>
      </c>
      <c r="Y8" s="50" t="s">
        <v>242</v>
      </c>
      <c r="Z8" s="51">
        <f t="shared" si="4"/>
        <v>0</v>
      </c>
      <c r="AA8" s="50">
        <v>2</v>
      </c>
      <c r="AB8" s="50">
        <v>244</v>
      </c>
      <c r="AC8" s="50">
        <v>474949</v>
      </c>
      <c r="AD8" s="50">
        <v>4314196399.68</v>
      </c>
      <c r="AE8" s="50">
        <v>3512274000</v>
      </c>
      <c r="AF8" s="1">
        <f t="shared" si="5"/>
        <v>7395.055048015682</v>
      </c>
      <c r="AG8" s="49">
        <f t="shared" si="6"/>
        <v>0</v>
      </c>
    </row>
    <row r="9" spans="1:33" ht="15">
      <c r="A9" s="7" t="s">
        <v>8</v>
      </c>
      <c r="B9" s="28">
        <f>rawdata08!B7</f>
        <v>8303.59591567545</v>
      </c>
      <c r="C9" s="28">
        <f>rawdata08!C7</f>
        <v>8269.62355062654</v>
      </c>
      <c r="D9" s="28">
        <f>rawdata08!D7</f>
        <v>7961.277790298718</v>
      </c>
      <c r="E9" s="28">
        <f>rawdata08!E7</f>
        <v>8035.7570225467725</v>
      </c>
      <c r="F9" s="28">
        <f>rawdata08!F7</f>
        <v>8952.864463884425</v>
      </c>
      <c r="G9" s="34">
        <f t="shared" si="0"/>
        <v>8.262055812759698</v>
      </c>
      <c r="H9" s="8"/>
      <c r="I9" s="28">
        <f>rawdata08!G7</f>
        <v>9210.901740862337</v>
      </c>
      <c r="J9" s="28">
        <f>rawdata08!H7</f>
        <v>8734.299056576496</v>
      </c>
      <c r="K9" s="28">
        <f>rawdata08!I7</f>
        <v>8678.164334004729</v>
      </c>
      <c r="L9" s="28">
        <f>rawdata08!J7</f>
        <v>9092.926149992005</v>
      </c>
      <c r="M9" s="28">
        <f>rawdata08!K7</f>
        <v>10350.854834824331</v>
      </c>
      <c r="N9" s="34">
        <f t="shared" si="1"/>
        <v>18.508134056053972</v>
      </c>
      <c r="O9" s="26"/>
      <c r="P9" s="28">
        <f>rawdata08!L7</f>
        <v>6086294</v>
      </c>
      <c r="Q9" s="28">
        <f>rawdata08!M7</f>
        <v>1521692</v>
      </c>
      <c r="R9" s="28">
        <f>rawdata08!N7</f>
        <v>1548517</v>
      </c>
      <c r="S9" s="28">
        <f>rawdata08!O7</f>
        <v>1500880</v>
      </c>
      <c r="T9" s="28">
        <f>rawdata08!P7</f>
        <v>1515205</v>
      </c>
      <c r="V9" s="1">
        <f t="shared" si="2"/>
        <v>1</v>
      </c>
      <c r="W9" s="1">
        <f t="shared" si="3"/>
        <v>1</v>
      </c>
      <c r="Y9" s="50" t="s">
        <v>243</v>
      </c>
      <c r="Z9" s="51">
        <f t="shared" si="4"/>
        <v>699</v>
      </c>
      <c r="AA9" s="50">
        <v>2</v>
      </c>
      <c r="AB9" s="50">
        <v>954</v>
      </c>
      <c r="AC9" s="50">
        <v>6085595</v>
      </c>
      <c r="AD9" s="50">
        <v>62066577231.36</v>
      </c>
      <c r="AE9" s="50">
        <v>50529648000</v>
      </c>
      <c r="AF9" s="1">
        <f t="shared" si="5"/>
        <v>8303.156552481722</v>
      </c>
      <c r="AG9" s="49">
        <f t="shared" si="6"/>
        <v>0.4393631937291502</v>
      </c>
    </row>
    <row r="10" spans="1:33" ht="15">
      <c r="A10" s="7" t="s">
        <v>9</v>
      </c>
      <c r="B10" s="28">
        <f>rawdata08!B8</f>
        <v>8396.238065118521</v>
      </c>
      <c r="C10" s="28">
        <f>rawdata08!C8</f>
        <v>8192.854814851957</v>
      </c>
      <c r="D10" s="28">
        <f>rawdata08!D8</f>
        <v>7739.19899085462</v>
      </c>
      <c r="E10" s="28">
        <f>rawdata08!E8</f>
        <v>7552.768591136729</v>
      </c>
      <c r="F10" s="28">
        <f>rawdata08!F8</f>
        <v>10280.281356880123</v>
      </c>
      <c r="G10" s="34">
        <f t="shared" si="0"/>
        <v>25.478622399656008</v>
      </c>
      <c r="H10" s="8"/>
      <c r="I10" s="28">
        <f>rawdata08!G8</f>
        <v>9006.793219079747</v>
      </c>
      <c r="J10" s="28">
        <f>rawdata08!H8</f>
        <v>8509.37398149773</v>
      </c>
      <c r="K10" s="28">
        <f>rawdata08!I8</f>
        <v>8179.44366856382</v>
      </c>
      <c r="L10" s="28">
        <f>rawdata08!J8</f>
        <v>8190.205990739866</v>
      </c>
      <c r="M10" s="28">
        <f>rawdata08!K8</f>
        <v>11358.552560820839</v>
      </c>
      <c r="N10" s="34">
        <f t="shared" si="1"/>
        <v>33.48282242052342</v>
      </c>
      <c r="O10" s="26"/>
      <c r="P10" s="28">
        <f>rawdata08!L8</f>
        <v>796824</v>
      </c>
      <c r="Q10" s="28">
        <f>rawdata08!M8</f>
        <v>199435</v>
      </c>
      <c r="R10" s="28">
        <f>rawdata08!N8</f>
        <v>199773</v>
      </c>
      <c r="S10" s="28">
        <f>rawdata08!O8</f>
        <v>211660</v>
      </c>
      <c r="T10" s="28">
        <f>rawdata08!P8</f>
        <v>185956</v>
      </c>
      <c r="V10" s="1">
        <f t="shared" si="2"/>
        <v>1</v>
      </c>
      <c r="W10" s="1">
        <f t="shared" si="3"/>
        <v>1</v>
      </c>
      <c r="Y10" s="50" t="s">
        <v>244</v>
      </c>
      <c r="Z10" s="51">
        <f t="shared" si="4"/>
        <v>0</v>
      </c>
      <c r="AA10" s="50">
        <v>2</v>
      </c>
      <c r="AB10" s="50">
        <v>178</v>
      </c>
      <c r="AC10" s="50">
        <v>796824</v>
      </c>
      <c r="AD10" s="50">
        <v>8217858775.68</v>
      </c>
      <c r="AE10" s="50">
        <v>6690324000</v>
      </c>
      <c r="AF10" s="1">
        <f t="shared" si="5"/>
        <v>8396.238065118521</v>
      </c>
      <c r="AG10" s="49">
        <f t="shared" si="6"/>
        <v>0</v>
      </c>
    </row>
    <row r="11" spans="1:33" ht="15">
      <c r="A11" s="7" t="s">
        <v>10</v>
      </c>
      <c r="B11" s="28">
        <f>rawdata08!B9</f>
        <v>13603.377558011598</v>
      </c>
      <c r="C11" s="28">
        <f>rawdata08!C9</f>
        <v>13657.692898244486</v>
      </c>
      <c r="D11" s="28">
        <f>rawdata08!D9</f>
        <v>13289.657493898847</v>
      </c>
      <c r="E11" s="28">
        <f>rawdata08!E9</f>
        <v>13987.301091347334</v>
      </c>
      <c r="F11" s="28">
        <f>rawdata08!F9</f>
        <v>13493.902672413133</v>
      </c>
      <c r="G11" s="34">
        <f t="shared" si="0"/>
        <v>-1.1992525168903632</v>
      </c>
      <c r="H11" s="8"/>
      <c r="I11" s="28">
        <f>rawdata08!G9</f>
        <v>14279.660627790829</v>
      </c>
      <c r="J11" s="28">
        <f>rawdata08!H9</f>
        <v>13906.879482923761</v>
      </c>
      <c r="K11" s="28">
        <f>rawdata08!I9</f>
        <v>13633.993940924009</v>
      </c>
      <c r="L11" s="28">
        <f>rawdata08!J9</f>
        <v>14586.627089517264</v>
      </c>
      <c r="M11" s="28">
        <f>rawdata08!K9</f>
        <v>15058.891074859719</v>
      </c>
      <c r="N11" s="34">
        <f t="shared" si="1"/>
        <v>8.283753327628324</v>
      </c>
      <c r="O11" s="26"/>
      <c r="P11" s="28">
        <f>rawdata08!L9</f>
        <v>544417</v>
      </c>
      <c r="Q11" s="28">
        <f>rawdata08!M9</f>
        <v>136769</v>
      </c>
      <c r="R11" s="28">
        <f>rawdata08!N9</f>
        <v>142596</v>
      </c>
      <c r="S11" s="28">
        <f>rawdata08!O9</f>
        <v>134421</v>
      </c>
      <c r="T11" s="28">
        <f>rawdata08!P9</f>
        <v>130631</v>
      </c>
      <c r="V11" s="1">
        <f t="shared" si="2"/>
        <v>0</v>
      </c>
      <c r="W11" s="1">
        <f t="shared" si="3"/>
        <v>1</v>
      </c>
      <c r="Y11" s="50" t="s">
        <v>245</v>
      </c>
      <c r="Z11" s="51">
        <f t="shared" si="4"/>
        <v>0</v>
      </c>
      <c r="AA11" s="50">
        <v>2</v>
      </c>
      <c r="AB11" s="50">
        <v>166</v>
      </c>
      <c r="AC11" s="50">
        <v>544417</v>
      </c>
      <c r="AD11" s="50">
        <v>9096827371.2</v>
      </c>
      <c r="AE11" s="50">
        <v>7405910000</v>
      </c>
      <c r="AF11" s="1">
        <f t="shared" si="5"/>
        <v>13603.377558011598</v>
      </c>
      <c r="AG11" s="49">
        <f t="shared" si="6"/>
        <v>0</v>
      </c>
    </row>
    <row r="12" spans="1:33" ht="15">
      <c r="A12" s="7" t="s">
        <v>11</v>
      </c>
      <c r="B12" s="28">
        <f>rawdata08!B10</f>
        <v>11170.127142272948</v>
      </c>
      <c r="C12" s="28">
        <f>rawdata08!C10</f>
        <v>10975.981565186565</v>
      </c>
      <c r="D12" s="28">
        <f>rawdata08!D10</f>
        <v>12059.790235615628</v>
      </c>
      <c r="E12" s="28">
        <f>rawdata08!E10</f>
        <v>10350.193847603174</v>
      </c>
      <c r="F12" s="28">
        <f>rawdata08!F10</f>
        <v>11438.12270582066</v>
      </c>
      <c r="G12" s="34">
        <f t="shared" si="0"/>
        <v>4.210476647481874</v>
      </c>
      <c r="H12" s="8"/>
      <c r="I12" s="28">
        <f>rawdata08!G10</f>
        <v>12089.557232610878</v>
      </c>
      <c r="J12" s="28">
        <f>rawdata08!H10</f>
        <v>11712.960501048776</v>
      </c>
      <c r="K12" s="28">
        <f>rawdata08!I10</f>
        <v>13041.472782332521</v>
      </c>
      <c r="L12" s="28">
        <f>rawdata08!J10</f>
        <v>11205.732091742455</v>
      </c>
      <c r="M12" s="28">
        <f>rawdata08!K10</f>
        <v>12685.474567383324</v>
      </c>
      <c r="N12" s="34">
        <f t="shared" si="1"/>
        <v>8.302888635605573</v>
      </c>
      <c r="O12" s="26"/>
      <c r="P12" s="28">
        <f>rawdata08!L10</f>
        <v>107596</v>
      </c>
      <c r="Q12" s="28">
        <f>rawdata08!M10</f>
        <v>33849</v>
      </c>
      <c r="R12" s="28">
        <f>rawdata08!N10</f>
        <v>27078</v>
      </c>
      <c r="S12" s="28">
        <f>rawdata08!O10</f>
        <v>27599</v>
      </c>
      <c r="T12" s="28">
        <f>rawdata08!P10</f>
        <v>19070</v>
      </c>
      <c r="V12" s="1">
        <f t="shared" si="2"/>
        <v>1</v>
      </c>
      <c r="W12" s="1">
        <f t="shared" si="3"/>
        <v>1</v>
      </c>
      <c r="Y12" s="50" t="s">
        <v>246</v>
      </c>
      <c r="Z12" s="51">
        <f t="shared" si="4"/>
        <v>0</v>
      </c>
      <c r="AA12" s="50">
        <v>2</v>
      </c>
      <c r="AB12" s="50">
        <v>16</v>
      </c>
      <c r="AC12" s="50">
        <v>107596</v>
      </c>
      <c r="AD12" s="50">
        <v>1476269903.52</v>
      </c>
      <c r="AE12" s="50">
        <v>1201861000</v>
      </c>
      <c r="AF12" s="1">
        <f t="shared" si="5"/>
        <v>11170.127142272948</v>
      </c>
      <c r="AG12" s="49">
        <f t="shared" si="6"/>
        <v>0</v>
      </c>
    </row>
    <row r="13" spans="1:33" ht="17.25">
      <c r="A13" s="32" t="s">
        <v>70</v>
      </c>
      <c r="B13" s="28">
        <f>rawdata08!B11</f>
        <v>15552.98929387706</v>
      </c>
      <c r="C13" s="27"/>
      <c r="D13" s="27"/>
      <c r="E13" s="27"/>
      <c r="F13" s="27"/>
      <c r="G13" s="27"/>
      <c r="H13" s="10"/>
      <c r="I13" s="28">
        <f>rawdata08!G11</f>
        <v>16990.11874688526</v>
      </c>
      <c r="J13" s="27"/>
      <c r="K13" s="27"/>
      <c r="L13" s="27"/>
      <c r="M13" s="27"/>
      <c r="N13" s="27"/>
      <c r="O13" s="27"/>
      <c r="P13" s="28"/>
      <c r="Q13" s="28"/>
      <c r="R13" s="28"/>
      <c r="S13" s="28"/>
      <c r="T13" s="28"/>
      <c r="Y13" s="50" t="s">
        <v>247</v>
      </c>
      <c r="Z13" s="51">
        <f t="shared" si="4"/>
        <v>-58191</v>
      </c>
      <c r="AA13" s="50">
        <v>2</v>
      </c>
      <c r="AB13" s="50">
        <v>1</v>
      </c>
      <c r="AC13" s="50">
        <v>58191</v>
      </c>
      <c r="AD13" s="50">
        <v>1111683646.08</v>
      </c>
      <c r="AE13" s="50">
        <v>905044000</v>
      </c>
      <c r="AF13" s="1">
        <f t="shared" si="5"/>
        <v>15552.98929387706</v>
      </c>
      <c r="AG13" s="49">
        <f t="shared" si="6"/>
        <v>0</v>
      </c>
    </row>
    <row r="14" spans="1:33" ht="15">
      <c r="A14" s="7" t="s">
        <v>12</v>
      </c>
      <c r="B14" s="28">
        <f>rawdata08!B12</f>
        <v>8101.851697862176</v>
      </c>
      <c r="C14" s="28">
        <f>rawdata08!C12</f>
        <v>8219.396580335562</v>
      </c>
      <c r="D14" s="28">
        <f>rawdata08!D12</f>
        <v>7913.37550867592</v>
      </c>
      <c r="E14" s="28">
        <f>rawdata08!E12</f>
        <v>7637.332639256842</v>
      </c>
      <c r="F14" s="28">
        <f>rawdata08!F12</f>
        <v>8582.299357125008</v>
      </c>
      <c r="G14" s="34">
        <f t="shared" si="0"/>
        <v>4.415199744196187</v>
      </c>
      <c r="H14" s="8"/>
      <c r="I14" s="28">
        <f>rawdata08!G12</f>
        <v>9034.824695352423</v>
      </c>
      <c r="J14" s="28">
        <f>rawdata08!H12</f>
        <v>8983.466545883817</v>
      </c>
      <c r="K14" s="28">
        <f>rawdata08!I12</f>
        <v>8754.25748186612</v>
      </c>
      <c r="L14" s="28">
        <f>rawdata08!J12</f>
        <v>8635.179143001447</v>
      </c>
      <c r="M14" s="28">
        <f>rawdata08!K12</f>
        <v>9728.104010964464</v>
      </c>
      <c r="N14" s="34">
        <f>(M14-J14)/J14*100</f>
        <v>8.288976880777009</v>
      </c>
      <c r="O14" s="26"/>
      <c r="P14" s="28">
        <f>rawdata08!L12</f>
        <v>2645680</v>
      </c>
      <c r="Q14" s="28">
        <f>rawdata08!M12</f>
        <v>768321</v>
      </c>
      <c r="R14" s="28">
        <f>rawdata08!N12</f>
        <v>571582</v>
      </c>
      <c r="S14" s="28">
        <f>rawdata08!O12</f>
        <v>645462</v>
      </c>
      <c r="T14" s="28">
        <f>rawdata08!P12</f>
        <v>660315</v>
      </c>
      <c r="V14" s="1">
        <f t="shared" si="2"/>
        <v>1</v>
      </c>
      <c r="W14" s="1">
        <f t="shared" si="3"/>
        <v>1</v>
      </c>
      <c r="Y14" s="50" t="s">
        <v>248</v>
      </c>
      <c r="Z14" s="51">
        <f t="shared" si="4"/>
        <v>0</v>
      </c>
      <c r="AA14" s="50">
        <v>2</v>
      </c>
      <c r="AB14" s="50">
        <v>67</v>
      </c>
      <c r="AC14" s="50">
        <v>2645680</v>
      </c>
      <c r="AD14" s="50">
        <v>26328924966.24</v>
      </c>
      <c r="AE14" s="50">
        <v>21434907000</v>
      </c>
      <c r="AF14" s="1">
        <f t="shared" si="5"/>
        <v>8101.851697862176</v>
      </c>
      <c r="AG14" s="49">
        <f t="shared" si="6"/>
        <v>0</v>
      </c>
    </row>
    <row r="15" spans="1:33" ht="15">
      <c r="A15" s="7" t="s">
        <v>13</v>
      </c>
      <c r="B15" s="28">
        <f>rawdata08!B13</f>
        <v>8914.601369371996</v>
      </c>
      <c r="C15" s="28">
        <f>rawdata08!C13</f>
        <v>8800.47819726183</v>
      </c>
      <c r="D15" s="28">
        <f>rawdata08!D13</f>
        <v>8872.994818877261</v>
      </c>
      <c r="E15" s="28">
        <f>rawdata08!E13</f>
        <v>8918.803357929024</v>
      </c>
      <c r="F15" s="28">
        <f>rawdata08!F13</f>
        <v>9080.337686520219</v>
      </c>
      <c r="G15" s="34">
        <f t="shared" si="0"/>
        <v>3.180048663099521</v>
      </c>
      <c r="H15" s="8"/>
      <c r="I15" s="28">
        <f>rawdata08!G13</f>
        <v>9767.01660378734</v>
      </c>
      <c r="J15" s="28">
        <f>rawdata08!H13</f>
        <v>9327.905758019084</v>
      </c>
      <c r="K15" s="28">
        <f>rawdata08!I13</f>
        <v>9505.61694340828</v>
      </c>
      <c r="L15" s="28">
        <f>rawdata08!J13</f>
        <v>9844.173480337693</v>
      </c>
      <c r="M15" s="28">
        <f>rawdata08!K13</f>
        <v>10434.251780277296</v>
      </c>
      <c r="N15" s="34">
        <f>(M15-J15)/J15*100</f>
        <v>11.860604630434873</v>
      </c>
      <c r="O15" s="26"/>
      <c r="P15" s="28">
        <f>rawdata08!L13</f>
        <v>1646010</v>
      </c>
      <c r="Q15" s="28">
        <f>rawdata08!M13</f>
        <v>457970</v>
      </c>
      <c r="R15" s="28">
        <f>rawdata08!N13</f>
        <v>369418</v>
      </c>
      <c r="S15" s="28">
        <f>rawdata08!O13</f>
        <v>421212</v>
      </c>
      <c r="T15" s="28">
        <f>rawdata08!P13</f>
        <v>397410</v>
      </c>
      <c r="V15" s="1">
        <f t="shared" si="2"/>
        <v>1</v>
      </c>
      <c r="W15" s="1">
        <f t="shared" si="3"/>
        <v>1</v>
      </c>
      <c r="Y15" s="50" t="s">
        <v>249</v>
      </c>
      <c r="Z15" s="51">
        <f t="shared" si="4"/>
        <v>0</v>
      </c>
      <c r="AA15" s="50">
        <v>2</v>
      </c>
      <c r="AB15" s="50">
        <v>180</v>
      </c>
      <c r="AC15" s="50">
        <v>1646010</v>
      </c>
      <c r="AD15" s="50">
        <v>18023781771.36</v>
      </c>
      <c r="AE15" s="50">
        <v>14673523000</v>
      </c>
      <c r="AF15" s="1">
        <f t="shared" si="5"/>
        <v>8914.601369371996</v>
      </c>
      <c r="AG15" s="49">
        <f t="shared" si="6"/>
        <v>0</v>
      </c>
    </row>
    <row r="16" spans="1:33" ht="17.25">
      <c r="A16" s="32" t="s">
        <v>71</v>
      </c>
      <c r="B16" s="28">
        <f>rawdata08!B14</f>
        <v>10459.690823082097</v>
      </c>
      <c r="C16" s="27"/>
      <c r="D16" s="27"/>
      <c r="E16" s="27"/>
      <c r="F16" s="27"/>
      <c r="G16" s="27"/>
      <c r="H16" s="10"/>
      <c r="I16" s="28">
        <f>rawdata08!G14</f>
        <v>11799.968871076228</v>
      </c>
      <c r="J16" s="27"/>
      <c r="K16" s="27"/>
      <c r="L16" s="27"/>
      <c r="M16" s="27"/>
      <c r="N16" s="27"/>
      <c r="O16" s="27"/>
      <c r="P16" s="28"/>
      <c r="Q16" s="28"/>
      <c r="R16" s="28"/>
      <c r="S16" s="28"/>
      <c r="T16" s="28"/>
      <c r="Y16" s="50" t="s">
        <v>250</v>
      </c>
      <c r="Z16" s="51">
        <f t="shared" si="4"/>
        <v>-179897</v>
      </c>
      <c r="AA16" s="50">
        <v>2</v>
      </c>
      <c r="AB16" s="50">
        <v>1</v>
      </c>
      <c r="AC16" s="50">
        <v>179897</v>
      </c>
      <c r="AD16" s="50">
        <v>2311289209.44</v>
      </c>
      <c r="AE16" s="50">
        <v>1881667000</v>
      </c>
      <c r="AF16" s="1">
        <f t="shared" si="5"/>
        <v>10459.690823082097</v>
      </c>
      <c r="AG16" s="49">
        <f t="shared" si="6"/>
        <v>0</v>
      </c>
    </row>
    <row r="17" spans="1:33" ht="15">
      <c r="A17" s="7" t="s">
        <v>14</v>
      </c>
      <c r="B17" s="28">
        <f>rawdata08!B15</f>
        <v>6193.921999368051</v>
      </c>
      <c r="C17" s="28">
        <f>rawdata08!C15</f>
        <v>6522.334902114964</v>
      </c>
      <c r="D17" s="28">
        <f>rawdata08!D15</f>
        <v>5919.795751951229</v>
      </c>
      <c r="E17" s="28">
        <f>rawdata08!E15</f>
        <v>5816.334499308549</v>
      </c>
      <c r="F17" s="28">
        <f>rawdata08!F15</f>
        <v>6328.373045757146</v>
      </c>
      <c r="G17" s="34">
        <f t="shared" si="0"/>
        <v>-2.9738101350012376</v>
      </c>
      <c r="H17" s="8"/>
      <c r="I17" s="28">
        <f>rawdata08!G15</f>
        <v>6931.038503784174</v>
      </c>
      <c r="J17" s="28">
        <f>rawdata08!H15</f>
        <v>7052.85676291354</v>
      </c>
      <c r="K17" s="28">
        <f>rawdata08!I15</f>
        <v>6526.98714712849</v>
      </c>
      <c r="L17" s="28">
        <f>rawdata08!J15</f>
        <v>6621.39428943301</v>
      </c>
      <c r="M17" s="28">
        <f>rawdata08!K15</f>
        <v>7372.4734162725545</v>
      </c>
      <c r="N17" s="34">
        <f aca="true" t="shared" si="7" ref="N17:N55">(M17-J17)/J17*100</f>
        <v>4.531733226735503</v>
      </c>
      <c r="O17" s="26"/>
      <c r="P17" s="28">
        <f>rawdata08!L15</f>
        <v>265844</v>
      </c>
      <c r="Q17" s="28">
        <f>rawdata08!M15</f>
        <v>86479</v>
      </c>
      <c r="R17" s="28">
        <f>rawdata08!N15</f>
        <v>51506</v>
      </c>
      <c r="S17" s="28">
        <f>rawdata08!O15</f>
        <v>61465</v>
      </c>
      <c r="T17" s="28">
        <f>rawdata08!P15</f>
        <v>66394</v>
      </c>
      <c r="V17" s="1">
        <f t="shared" si="2"/>
        <v>0</v>
      </c>
      <c r="W17" s="1">
        <f t="shared" si="3"/>
        <v>1</v>
      </c>
      <c r="Y17" s="50" t="s">
        <v>251</v>
      </c>
      <c r="Z17" s="51">
        <f t="shared" si="4"/>
        <v>1311</v>
      </c>
      <c r="AA17" s="50">
        <v>2</v>
      </c>
      <c r="AB17" s="50">
        <v>113</v>
      </c>
      <c r="AC17" s="50">
        <v>264533</v>
      </c>
      <c r="AD17" s="50">
        <v>2009670320.16</v>
      </c>
      <c r="AE17" s="50">
        <v>1636113000</v>
      </c>
      <c r="AF17" s="1">
        <f t="shared" si="5"/>
        <v>6184.910767276672</v>
      </c>
      <c r="AG17" s="49">
        <f t="shared" si="6"/>
        <v>9.011232091378588</v>
      </c>
    </row>
    <row r="18" spans="1:33" ht="15">
      <c r="A18" s="7" t="s">
        <v>15</v>
      </c>
      <c r="B18" s="28">
        <f>rawdata08!B16</f>
        <v>9076.47026559098</v>
      </c>
      <c r="C18" s="28">
        <f>rawdata08!C16</f>
        <v>9913.950611905497</v>
      </c>
      <c r="D18" s="28">
        <f>rawdata08!D16</f>
        <v>9608.055299327512</v>
      </c>
      <c r="E18" s="28">
        <f>rawdata08!E16</f>
        <v>8376.069308700275</v>
      </c>
      <c r="F18" s="28">
        <f>rawdata08!F16</f>
        <v>8400.984394643929</v>
      </c>
      <c r="G18" s="34">
        <f t="shared" si="0"/>
        <v>-15.260981988801442</v>
      </c>
      <c r="H18" s="8"/>
      <c r="I18" s="28">
        <f>rawdata08!G16</f>
        <v>9899.870030453414</v>
      </c>
      <c r="J18" s="28">
        <f>rawdata08!H16</f>
        <v>10148.488183338668</v>
      </c>
      <c r="K18" s="28">
        <f>rawdata08!I16</f>
        <v>10049.935124335456</v>
      </c>
      <c r="L18" s="28">
        <f>rawdata08!J16</f>
        <v>9177.431401506956</v>
      </c>
      <c r="M18" s="28">
        <f>rawdata08!K16</f>
        <v>10238.619515730688</v>
      </c>
      <c r="N18" s="34">
        <f t="shared" si="7"/>
        <v>0.8881257066446007</v>
      </c>
      <c r="O18" s="26"/>
      <c r="P18" s="28">
        <f>rawdata08!L16</f>
        <v>2096645</v>
      </c>
      <c r="Q18" s="28">
        <f>rawdata08!M16</f>
        <v>527941</v>
      </c>
      <c r="R18" s="28">
        <f>rawdata08!N16</f>
        <v>522538</v>
      </c>
      <c r="S18" s="28">
        <f>rawdata08!O16</f>
        <v>531535</v>
      </c>
      <c r="T18" s="28">
        <f>rawdata08!P16</f>
        <v>514631</v>
      </c>
      <c r="V18" s="1">
        <f t="shared" si="2"/>
        <v>0</v>
      </c>
      <c r="W18" s="1">
        <f t="shared" si="3"/>
        <v>1</v>
      </c>
      <c r="Y18" s="50" t="s">
        <v>252</v>
      </c>
      <c r="Z18" s="51">
        <f t="shared" si="4"/>
        <v>6048</v>
      </c>
      <c r="AA18" s="50">
        <v>2</v>
      </c>
      <c r="AB18" s="50">
        <v>856</v>
      </c>
      <c r="AC18" s="50">
        <v>2090597</v>
      </c>
      <c r="AD18" s="50">
        <v>23317543717.92</v>
      </c>
      <c r="AE18" s="50">
        <v>18983281000</v>
      </c>
      <c r="AF18" s="1">
        <f t="shared" si="5"/>
        <v>9080.315814095207</v>
      </c>
      <c r="AG18" s="49">
        <f t="shared" si="6"/>
        <v>-3.8455485042268265</v>
      </c>
    </row>
    <row r="19" spans="1:33" ht="15">
      <c r="A19" s="7" t="s">
        <v>16</v>
      </c>
      <c r="B19" s="28">
        <f>rawdata08!B17</f>
        <v>8164.141333495914</v>
      </c>
      <c r="C19" s="28">
        <f>rawdata08!C17</f>
        <v>7682.512208691352</v>
      </c>
      <c r="D19" s="28">
        <f>rawdata08!D17</f>
        <v>7756.184574220657</v>
      </c>
      <c r="E19" s="28">
        <f>rawdata08!E17</f>
        <v>8326.924981902694</v>
      </c>
      <c r="F19" s="28">
        <f>rawdata08!F17</f>
        <v>8910.672319613821</v>
      </c>
      <c r="G19" s="34">
        <f t="shared" si="0"/>
        <v>15.986438778880583</v>
      </c>
      <c r="H19" s="8"/>
      <c r="I19" s="28">
        <f>rawdata08!G17</f>
        <v>8898.959576282094</v>
      </c>
      <c r="J19" s="28">
        <f>rawdata08!H17</f>
        <v>7986.504759844223</v>
      </c>
      <c r="K19" s="28">
        <f>rawdata08!I17</f>
        <v>8282.681654448088</v>
      </c>
      <c r="L19" s="28">
        <f>rawdata08!J17</f>
        <v>9115.148397912142</v>
      </c>
      <c r="M19" s="28">
        <f>rawdata08!K17</f>
        <v>10247.637989075203</v>
      </c>
      <c r="N19" s="34">
        <f t="shared" si="7"/>
        <v>28.31192489360118</v>
      </c>
      <c r="O19" s="26"/>
      <c r="P19" s="28">
        <f>rawdata08!L17</f>
        <v>1033329</v>
      </c>
      <c r="Q19" s="28">
        <f>rawdata08!M17</f>
        <v>258832</v>
      </c>
      <c r="R19" s="28">
        <f>rawdata08!N17</f>
        <v>260123</v>
      </c>
      <c r="S19" s="28">
        <f>rawdata08!O17</f>
        <v>262470</v>
      </c>
      <c r="T19" s="28">
        <f>rawdata08!P17</f>
        <v>251904</v>
      </c>
      <c r="V19" s="1">
        <f t="shared" si="2"/>
        <v>1</v>
      </c>
      <c r="W19" s="1">
        <f t="shared" si="3"/>
        <v>1</v>
      </c>
      <c r="Y19" s="50" t="s">
        <v>253</v>
      </c>
      <c r="Z19" s="51">
        <f t="shared" si="4"/>
        <v>0</v>
      </c>
      <c r="AA19" s="50">
        <v>2</v>
      </c>
      <c r="AB19" s="50">
        <v>292</v>
      </c>
      <c r="AC19" s="50">
        <v>1033329</v>
      </c>
      <c r="AD19" s="50">
        <v>10362407230.08</v>
      </c>
      <c r="AE19" s="50">
        <v>8436244000</v>
      </c>
      <c r="AF19" s="1">
        <f t="shared" si="5"/>
        <v>8164.141333495914</v>
      </c>
      <c r="AG19" s="49">
        <f t="shared" si="6"/>
        <v>0</v>
      </c>
    </row>
    <row r="20" spans="1:33" ht="15">
      <c r="A20" s="7" t="s">
        <v>17</v>
      </c>
      <c r="B20" s="28">
        <f>rawdata08!B18</f>
        <v>8136.2416536542405</v>
      </c>
      <c r="C20" s="28">
        <f>rawdata08!C18</f>
        <v>7838.74873366114</v>
      </c>
      <c r="D20" s="28">
        <f>rawdata08!D18</f>
        <v>8236.71855695577</v>
      </c>
      <c r="E20" s="28">
        <f>rawdata08!E18</f>
        <v>8371.309607443327</v>
      </c>
      <c r="F20" s="28">
        <f>rawdata08!F18</f>
        <v>8099.279580722809</v>
      </c>
      <c r="G20" s="34">
        <f t="shared" si="0"/>
        <v>3.3236279910707953</v>
      </c>
      <c r="H20" s="8"/>
      <c r="I20" s="28">
        <f>rawdata08!G18</f>
        <v>8693.77239357829</v>
      </c>
      <c r="J20" s="28">
        <f>rawdata08!H18</f>
        <v>8147.982505991945</v>
      </c>
      <c r="K20" s="28">
        <f>rawdata08!I18</f>
        <v>8701.167531504818</v>
      </c>
      <c r="L20" s="28">
        <f>rawdata08!J18</f>
        <v>9097.830743133256</v>
      </c>
      <c r="M20" s="28">
        <f>rawdata08!K18</f>
        <v>8848.660737149394</v>
      </c>
      <c r="N20" s="34">
        <f t="shared" si="7"/>
        <v>8.599407652657295</v>
      </c>
      <c r="O20" s="26"/>
      <c r="P20" s="28">
        <f>rawdata08!L18</f>
        <v>484793</v>
      </c>
      <c r="Q20" s="28">
        <f>rawdata08!M18</f>
        <v>121413</v>
      </c>
      <c r="R20" s="28">
        <f>rawdata08!N18</f>
        <v>129504</v>
      </c>
      <c r="S20" s="28">
        <f>rawdata08!O18</f>
        <v>116722</v>
      </c>
      <c r="T20" s="28">
        <f>rawdata08!P18</f>
        <v>117154</v>
      </c>
      <c r="V20" s="1">
        <f t="shared" si="2"/>
        <v>1</v>
      </c>
      <c r="W20" s="1">
        <f t="shared" si="3"/>
        <v>1</v>
      </c>
      <c r="Y20" s="50" t="s">
        <v>254</v>
      </c>
      <c r="Z20" s="51">
        <f t="shared" si="4"/>
        <v>0</v>
      </c>
      <c r="AA20" s="50">
        <v>2</v>
      </c>
      <c r="AB20" s="50">
        <v>362</v>
      </c>
      <c r="AC20" s="50">
        <v>484793</v>
      </c>
      <c r="AD20" s="50">
        <v>4844976809.76</v>
      </c>
      <c r="AE20" s="50">
        <v>3944393000</v>
      </c>
      <c r="AF20" s="1">
        <f t="shared" si="5"/>
        <v>8136.2416536542405</v>
      </c>
      <c r="AG20" s="49">
        <f t="shared" si="6"/>
        <v>0</v>
      </c>
    </row>
    <row r="21" spans="1:33" ht="15">
      <c r="A21" s="7" t="s">
        <v>18</v>
      </c>
      <c r="B21" s="28">
        <f>rawdata08!B19</f>
        <v>8958.995435357107</v>
      </c>
      <c r="C21" s="28">
        <f>rawdata08!C19</f>
        <v>8626.609699294473</v>
      </c>
      <c r="D21" s="28">
        <f>rawdata08!D19</f>
        <v>8783.319901922121</v>
      </c>
      <c r="E21" s="28">
        <f>rawdata08!E19</f>
        <v>9162.247031906594</v>
      </c>
      <c r="F21" s="28">
        <f>rawdata08!F19</f>
        <v>9311.871252446428</v>
      </c>
      <c r="G21" s="34">
        <f t="shared" si="0"/>
        <v>7.943578961361833</v>
      </c>
      <c r="H21" s="8"/>
      <c r="I21" s="28">
        <f>rawdata08!G19</f>
        <v>9654.444949720288</v>
      </c>
      <c r="J21" s="28">
        <f>rawdata08!H19</f>
        <v>8968.61086375779</v>
      </c>
      <c r="K21" s="28">
        <f>rawdata08!I19</f>
        <v>9289.364036967816</v>
      </c>
      <c r="L21" s="28">
        <f>rawdata08!J19</f>
        <v>10111.296127547708</v>
      </c>
      <c r="M21" s="28">
        <f>rawdata08!K19</f>
        <v>10315.087448110797</v>
      </c>
      <c r="N21" s="34">
        <f t="shared" si="7"/>
        <v>15.013212244430468</v>
      </c>
      <c r="O21" s="26"/>
      <c r="P21" s="28">
        <f>rawdata08!L19</f>
        <v>466192</v>
      </c>
      <c r="Q21" s="28">
        <f>rawdata08!M19</f>
        <v>116792</v>
      </c>
      <c r="R21" s="28">
        <f>rawdata08!N19</f>
        <v>116642</v>
      </c>
      <c r="S21" s="28">
        <f>rawdata08!O19</f>
        <v>152539</v>
      </c>
      <c r="T21" s="28">
        <f>rawdata08!P19</f>
        <v>80219</v>
      </c>
      <c r="V21" s="1">
        <f t="shared" si="2"/>
        <v>1</v>
      </c>
      <c r="W21" s="1">
        <f t="shared" si="3"/>
        <v>1</v>
      </c>
      <c r="Y21" s="50" t="s">
        <v>255</v>
      </c>
      <c r="Z21" s="51">
        <f t="shared" si="4"/>
        <v>0</v>
      </c>
      <c r="AA21" s="50">
        <v>2</v>
      </c>
      <c r="AB21" s="50">
        <v>291</v>
      </c>
      <c r="AC21" s="50">
        <v>466192</v>
      </c>
      <c r="AD21" s="50">
        <v>5130216051.84</v>
      </c>
      <c r="AE21" s="50">
        <v>4176612000</v>
      </c>
      <c r="AF21" s="1">
        <f t="shared" si="5"/>
        <v>8958.995435357107</v>
      </c>
      <c r="AG21" s="49">
        <f t="shared" si="6"/>
        <v>0</v>
      </c>
    </row>
    <row r="22" spans="1:33" ht="15">
      <c r="A22" s="7" t="s">
        <v>19</v>
      </c>
      <c r="B22" s="28">
        <f>rawdata08!B20</f>
        <v>7638.995283918327</v>
      </c>
      <c r="C22" s="28">
        <f>rawdata08!C20</f>
        <v>7159.849498425459</v>
      </c>
      <c r="D22" s="28">
        <f>rawdata08!D20</f>
        <v>8275.84089020557</v>
      </c>
      <c r="E22" s="28">
        <f>rawdata08!E20</f>
        <v>7251.48114075437</v>
      </c>
      <c r="F22" s="28">
        <f>rawdata08!F20</f>
        <v>7707.226290625189</v>
      </c>
      <c r="G22" s="34">
        <f t="shared" si="0"/>
        <v>7.645087963372759</v>
      </c>
      <c r="H22" s="8"/>
      <c r="I22" s="28">
        <f>rawdata08!G20</f>
        <v>8685.84229579036</v>
      </c>
      <c r="J22" s="28">
        <f>rawdata08!H20</f>
        <v>7805.779353941611</v>
      </c>
      <c r="K22" s="28">
        <f>rawdata08!I20</f>
        <v>9330.441335101908</v>
      </c>
      <c r="L22" s="28">
        <f>rawdata08!J20</f>
        <v>8319.70561177553</v>
      </c>
      <c r="M22" s="28">
        <f>rawdata08!K20</f>
        <v>9142.710161592931</v>
      </c>
      <c r="N22" s="34">
        <f t="shared" si="7"/>
        <v>17.127448100057087</v>
      </c>
      <c r="O22" s="26"/>
      <c r="P22" s="28">
        <f>rawdata08!L20</f>
        <v>666019</v>
      </c>
      <c r="Q22" s="28">
        <f>rawdata08!M20</f>
        <v>171161</v>
      </c>
      <c r="R22" s="28">
        <f>rawdata08!N20</f>
        <v>193753</v>
      </c>
      <c r="S22" s="28">
        <f>rawdata08!O20</f>
        <v>135875</v>
      </c>
      <c r="T22" s="28">
        <f>rawdata08!P20</f>
        <v>165230</v>
      </c>
      <c r="V22" s="1">
        <f t="shared" si="2"/>
        <v>1</v>
      </c>
      <c r="W22" s="1">
        <f t="shared" si="3"/>
        <v>1</v>
      </c>
      <c r="Y22" s="50" t="s">
        <v>256</v>
      </c>
      <c r="Z22" s="51">
        <f t="shared" si="4"/>
        <v>0</v>
      </c>
      <c r="AA22" s="50">
        <v>2</v>
      </c>
      <c r="AB22" s="50">
        <v>174</v>
      </c>
      <c r="AC22" s="50">
        <v>666019</v>
      </c>
      <c r="AD22" s="50">
        <v>6249343317.12</v>
      </c>
      <c r="AE22" s="50">
        <v>5087716000</v>
      </c>
      <c r="AF22" s="1">
        <f t="shared" si="5"/>
        <v>7638.995283918327</v>
      </c>
      <c r="AG22" s="49">
        <f t="shared" si="6"/>
        <v>0</v>
      </c>
    </row>
    <row r="23" spans="1:33" ht="15">
      <c r="A23" s="7" t="s">
        <v>20</v>
      </c>
      <c r="B23" s="28">
        <f>rawdata08!B21</f>
        <v>8279.665385260309</v>
      </c>
      <c r="C23" s="28">
        <f>rawdata08!C21</f>
        <v>8466.9215363055</v>
      </c>
      <c r="D23" s="28">
        <f>rawdata08!D21</f>
        <v>8503.11028855546</v>
      </c>
      <c r="E23" s="28">
        <f>rawdata08!E21</f>
        <v>8215.355565139347</v>
      </c>
      <c r="F23" s="28">
        <f>rawdata08!F21</f>
        <v>7918.140148436355</v>
      </c>
      <c r="G23" s="34">
        <f t="shared" si="0"/>
        <v>-6.481474825484236</v>
      </c>
      <c r="H23" s="8"/>
      <c r="I23" s="28">
        <f>rawdata08!G21</f>
        <v>9749.136758559442</v>
      </c>
      <c r="J23" s="28">
        <f>rawdata08!H21</f>
        <v>9599.895832774017</v>
      </c>
      <c r="K23" s="28">
        <f>rawdata08!I21</f>
        <v>10088.90210853328</v>
      </c>
      <c r="L23" s="28">
        <f>rawdata08!J21</f>
        <v>9617.020036599723</v>
      </c>
      <c r="M23" s="28">
        <f>rawdata08!K21</f>
        <v>9777.125611267305</v>
      </c>
      <c r="N23" s="34">
        <f t="shared" si="7"/>
        <v>1.8461635582359859</v>
      </c>
      <c r="O23" s="26"/>
      <c r="P23" s="28">
        <f>rawdata08!L21</f>
        <v>644084</v>
      </c>
      <c r="Q23" s="28">
        <f>rawdata08!M21</f>
        <v>186239</v>
      </c>
      <c r="R23" s="28">
        <f>rawdata08!N21</f>
        <v>136161</v>
      </c>
      <c r="S23" s="28">
        <f>rawdata08!O21</f>
        <v>171586</v>
      </c>
      <c r="T23" s="28">
        <f>rawdata08!P21</f>
        <v>150098</v>
      </c>
      <c r="V23" s="1">
        <f t="shared" si="2"/>
        <v>0</v>
      </c>
      <c r="W23" s="1">
        <f t="shared" si="3"/>
        <v>1</v>
      </c>
      <c r="Y23" s="50" t="s">
        <v>257</v>
      </c>
      <c r="Z23" s="51">
        <f t="shared" si="4"/>
        <v>0</v>
      </c>
      <c r="AA23" s="50">
        <v>2</v>
      </c>
      <c r="AB23" s="50">
        <v>67</v>
      </c>
      <c r="AC23" s="50">
        <v>644084</v>
      </c>
      <c r="AD23" s="50">
        <v>6550384896</v>
      </c>
      <c r="AE23" s="50">
        <v>5332800000</v>
      </c>
      <c r="AF23" s="1">
        <f t="shared" si="5"/>
        <v>8279.665385260309</v>
      </c>
      <c r="AG23" s="49">
        <f t="shared" si="6"/>
        <v>0</v>
      </c>
    </row>
    <row r="24" spans="1:33" ht="15">
      <c r="A24" s="7" t="s">
        <v>21</v>
      </c>
      <c r="B24" s="28">
        <f>rawdata08!B22</f>
        <v>10957.504238654448</v>
      </c>
      <c r="C24" s="28">
        <f>rawdata08!C22</f>
        <v>10942.62575109021</v>
      </c>
      <c r="D24" s="28">
        <f>rawdata08!D22</f>
        <v>10903.199106071266</v>
      </c>
      <c r="E24" s="28">
        <f>rawdata08!E22</f>
        <v>11220.65628499588</v>
      </c>
      <c r="F24" s="28">
        <f>rawdata08!F22</f>
        <v>10763.549846363947</v>
      </c>
      <c r="G24" s="34">
        <f t="shared" si="0"/>
        <v>-1.6364984858266065</v>
      </c>
      <c r="H24" s="8"/>
      <c r="I24" s="28">
        <f>rawdata08!G22</f>
        <v>11909.02235305131</v>
      </c>
      <c r="J24" s="28">
        <f>rawdata08!H22</f>
        <v>11507.787222925585</v>
      </c>
      <c r="K24" s="28">
        <f>rawdata08!I22</f>
        <v>11771.986094441916</v>
      </c>
      <c r="L24" s="28">
        <f>rawdata08!J22</f>
        <v>12313.098231453505</v>
      </c>
      <c r="M24" s="28">
        <f>rawdata08!K22</f>
        <v>12068.304028678729</v>
      </c>
      <c r="N24" s="34">
        <f t="shared" si="7"/>
        <v>4.870760945566444</v>
      </c>
      <c r="O24" s="26"/>
      <c r="P24" s="28">
        <f>rawdata08!L22</f>
        <v>192278</v>
      </c>
      <c r="Q24" s="28">
        <f>rawdata08!M22</f>
        <v>49761</v>
      </c>
      <c r="R24" s="28">
        <f>rawdata08!N22</f>
        <v>48326</v>
      </c>
      <c r="S24" s="28">
        <f>rawdata08!O22</f>
        <v>47327</v>
      </c>
      <c r="T24" s="28">
        <f>rawdata08!P22</f>
        <v>46864</v>
      </c>
      <c r="V24" s="1">
        <f t="shared" si="2"/>
        <v>0</v>
      </c>
      <c r="W24" s="1">
        <f t="shared" si="3"/>
        <v>1</v>
      </c>
      <c r="Y24" s="50" t="s">
        <v>258</v>
      </c>
      <c r="Z24" s="51">
        <f t="shared" si="4"/>
        <v>195</v>
      </c>
      <c r="AA24" s="50">
        <v>2</v>
      </c>
      <c r="AB24" s="50">
        <v>219</v>
      </c>
      <c r="AC24" s="50">
        <v>192083</v>
      </c>
      <c r="AD24" s="50">
        <v>2585547270.72</v>
      </c>
      <c r="AE24" s="50">
        <v>2104946000</v>
      </c>
      <c r="AF24" s="1">
        <f t="shared" si="5"/>
        <v>10958.523138434948</v>
      </c>
      <c r="AG24" s="49">
        <f t="shared" si="6"/>
        <v>-1.0188997804998507</v>
      </c>
    </row>
    <row r="25" spans="1:33" ht="15">
      <c r="A25" s="7" t="s">
        <v>22</v>
      </c>
      <c r="B25" s="28">
        <f>rawdata08!B23</f>
        <v>12147.021402388555</v>
      </c>
      <c r="C25" s="28">
        <f>rawdata08!C23</f>
        <v>11611.912288826692</v>
      </c>
      <c r="D25" s="28">
        <f>rawdata08!D23</f>
        <v>13237.265402231473</v>
      </c>
      <c r="E25" s="28">
        <f>rawdata08!E23</f>
        <v>11353.585915249849</v>
      </c>
      <c r="F25" s="28">
        <f>rawdata08!F23</f>
        <v>11552.799125289695</v>
      </c>
      <c r="G25" s="34">
        <f t="shared" si="0"/>
        <v>-0.5090734589330039</v>
      </c>
      <c r="H25" s="8"/>
      <c r="I25" s="28">
        <f>rawdata08!G23</f>
        <v>12966.105001773678</v>
      </c>
      <c r="J25" s="28">
        <f>rawdata08!H23</f>
        <v>12102.297485049232</v>
      </c>
      <c r="K25" s="28">
        <f>rawdata08!I23</f>
        <v>13998.6123668253</v>
      </c>
      <c r="L25" s="28">
        <f>rawdata08!J23</f>
        <v>12117.679775227027</v>
      </c>
      <c r="M25" s="28">
        <f>rawdata08!K23</f>
        <v>12920.088517334645</v>
      </c>
      <c r="N25" s="34">
        <f t="shared" si="7"/>
        <v>6.757320527740163</v>
      </c>
      <c r="O25" s="26"/>
      <c r="P25" s="28">
        <f>rawdata08!L23</f>
        <v>845700</v>
      </c>
      <c r="Q25" s="28">
        <f>rawdata08!M23</f>
        <v>248315</v>
      </c>
      <c r="R25" s="28">
        <f>rawdata08!N23</f>
        <v>301953</v>
      </c>
      <c r="S25" s="28">
        <f>rawdata08!O23</f>
        <v>104283</v>
      </c>
      <c r="T25" s="28">
        <f>rawdata08!P23</f>
        <v>191149</v>
      </c>
      <c r="V25" s="1">
        <f t="shared" si="2"/>
        <v>0</v>
      </c>
      <c r="W25" s="1">
        <f t="shared" si="3"/>
        <v>1</v>
      </c>
      <c r="Y25" s="50" t="s">
        <v>259</v>
      </c>
      <c r="Z25" s="51">
        <f t="shared" si="4"/>
        <v>0</v>
      </c>
      <c r="AA25" s="50">
        <v>2</v>
      </c>
      <c r="AB25" s="50">
        <v>24</v>
      </c>
      <c r="AC25" s="50">
        <v>845700</v>
      </c>
      <c r="AD25" s="50">
        <v>12618207083.52</v>
      </c>
      <c r="AE25" s="50">
        <v>10272736000</v>
      </c>
      <c r="AF25" s="1">
        <f t="shared" si="5"/>
        <v>12147.021402388555</v>
      </c>
      <c r="AG25" s="49">
        <f t="shared" si="6"/>
        <v>0</v>
      </c>
    </row>
    <row r="26" spans="1:33" ht="15">
      <c r="A26" s="7" t="s">
        <v>23</v>
      </c>
      <c r="B26" s="28">
        <f>rawdata08!B24</f>
        <v>13305.62352558724</v>
      </c>
      <c r="C26" s="28">
        <f>rawdata08!C24</f>
        <v>12685.495601579276</v>
      </c>
      <c r="D26" s="28">
        <f>rawdata08!D24</f>
        <v>11947.950419845998</v>
      </c>
      <c r="E26" s="28">
        <f>rawdata08!E24</f>
        <v>13441.755584385784</v>
      </c>
      <c r="F26" s="28">
        <f>rawdata08!F24</f>
        <v>15204.833466178276</v>
      </c>
      <c r="G26" s="34">
        <f t="shared" si="0"/>
        <v>19.859987687712852</v>
      </c>
      <c r="H26" s="8"/>
      <c r="I26" s="28">
        <f>rawdata08!G24</f>
        <v>14090.265910478709</v>
      </c>
      <c r="J26" s="28">
        <f>rawdata08!H24</f>
        <v>13090.223903858143</v>
      </c>
      <c r="K26" s="28">
        <f>rawdata08!I24</f>
        <v>12441.090902756001</v>
      </c>
      <c r="L26" s="28">
        <f>rawdata08!J24</f>
        <v>14220.899856143045</v>
      </c>
      <c r="M26" s="28">
        <f>rawdata08!K24</f>
        <v>16687.736769987194</v>
      </c>
      <c r="N26" s="34">
        <f t="shared" si="7"/>
        <v>27.482439510211425</v>
      </c>
      <c r="O26" s="26"/>
      <c r="P26" s="28">
        <f>rawdata08!L24</f>
        <v>910532</v>
      </c>
      <c r="Q26" s="28">
        <f>rawdata08!M24</f>
        <v>230992</v>
      </c>
      <c r="R26" s="28">
        <f>rawdata08!N24</f>
        <v>229608</v>
      </c>
      <c r="S26" s="28">
        <f>rawdata08!O24</f>
        <v>226614</v>
      </c>
      <c r="T26" s="28">
        <f>rawdata08!P24</f>
        <v>223318</v>
      </c>
      <c r="V26" s="1">
        <f t="shared" si="2"/>
        <v>1</v>
      </c>
      <c r="W26" s="1">
        <f t="shared" si="3"/>
        <v>1</v>
      </c>
      <c r="Y26" s="50" t="s">
        <v>260</v>
      </c>
      <c r="Z26" s="51">
        <f t="shared" si="4"/>
        <v>0</v>
      </c>
      <c r="AA26" s="50">
        <v>2</v>
      </c>
      <c r="AB26" s="50">
        <v>299</v>
      </c>
      <c r="AC26" s="50">
        <v>910532</v>
      </c>
      <c r="AD26" s="50">
        <v>14881337550.72</v>
      </c>
      <c r="AE26" s="50">
        <v>12115196000</v>
      </c>
      <c r="AF26" s="1">
        <f t="shared" si="5"/>
        <v>13305.62352558724</v>
      </c>
      <c r="AG26" s="49">
        <f t="shared" si="6"/>
        <v>0</v>
      </c>
    </row>
    <row r="27" spans="1:33" ht="15">
      <c r="A27" s="7" t="s">
        <v>24</v>
      </c>
      <c r="B27" s="28">
        <f>rawdata08!B25</f>
        <v>8883.807750293821</v>
      </c>
      <c r="C27" s="28">
        <f>rawdata08!C25</f>
        <v>9266.253088086736</v>
      </c>
      <c r="D27" s="28">
        <f>rawdata08!D25</f>
        <v>8562.864416945758</v>
      </c>
      <c r="E27" s="28">
        <f>rawdata08!E25</f>
        <v>8341.386655602835</v>
      </c>
      <c r="F27" s="28">
        <f>rawdata08!F25</f>
        <v>9357.471855214673</v>
      </c>
      <c r="G27" s="34">
        <f t="shared" si="0"/>
        <v>0.9844191202290119</v>
      </c>
      <c r="H27" s="8"/>
      <c r="I27" s="28">
        <f>rawdata08!G25</f>
        <v>9444.305188829134</v>
      </c>
      <c r="J27" s="28">
        <f>rawdata08!H25</f>
        <v>9448.667746871906</v>
      </c>
      <c r="K27" s="28">
        <f>rawdata08!I25</f>
        <v>8878.686000983362</v>
      </c>
      <c r="L27" s="28">
        <f>rawdata08!J25</f>
        <v>8849.507440257841</v>
      </c>
      <c r="M27" s="28">
        <f>rawdata08!K25</f>
        <v>10597.30054355571</v>
      </c>
      <c r="N27" s="34">
        <f t="shared" si="7"/>
        <v>12.156558230805311</v>
      </c>
      <c r="O27" s="26"/>
      <c r="P27" s="28">
        <f>rawdata08!L25</f>
        <v>1576637</v>
      </c>
      <c r="Q27" s="28">
        <f>rawdata08!M25</f>
        <v>399924</v>
      </c>
      <c r="R27" s="28">
        <f>rawdata08!N25</f>
        <v>388463</v>
      </c>
      <c r="S27" s="28">
        <f>rawdata08!O25</f>
        <v>395282</v>
      </c>
      <c r="T27" s="28">
        <f>rawdata08!P25</f>
        <v>392968</v>
      </c>
      <c r="V27" s="1">
        <f t="shared" si="2"/>
        <v>1</v>
      </c>
      <c r="W27" s="1">
        <f t="shared" si="3"/>
        <v>1</v>
      </c>
      <c r="Y27" s="50" t="s">
        <v>261</v>
      </c>
      <c r="Z27" s="51">
        <f t="shared" si="4"/>
        <v>0</v>
      </c>
      <c r="AA27" s="50">
        <v>2</v>
      </c>
      <c r="AB27" s="50">
        <v>551</v>
      </c>
      <c r="AC27" s="50">
        <v>1576637</v>
      </c>
      <c r="AD27" s="50">
        <v>17204513212.8</v>
      </c>
      <c r="AE27" s="50">
        <v>14006540000</v>
      </c>
      <c r="AF27" s="1">
        <f t="shared" si="5"/>
        <v>8883.807750293821</v>
      </c>
      <c r="AG27" s="49">
        <f t="shared" si="6"/>
        <v>0</v>
      </c>
    </row>
    <row r="28" spans="1:33" ht="15">
      <c r="A28" s="7" t="s">
        <v>25</v>
      </c>
      <c r="B28" s="28">
        <f>rawdata08!B26</f>
        <v>8952.98332263953</v>
      </c>
      <c r="C28" s="28">
        <f>rawdata08!C26</f>
        <v>8414.477036714541</v>
      </c>
      <c r="D28" s="28">
        <f>rawdata08!D26</f>
        <v>8638.019884960564</v>
      </c>
      <c r="E28" s="28">
        <f>rawdata08!E26</f>
        <v>8782.308393177298</v>
      </c>
      <c r="F28" s="28">
        <f>rawdata08!F26</f>
        <v>10000.288633900811</v>
      </c>
      <c r="G28" s="34">
        <f t="shared" si="0"/>
        <v>18.84622882999102</v>
      </c>
      <c r="H28" s="8"/>
      <c r="I28" s="28">
        <f>rawdata08!G26</f>
        <v>9551.249434223157</v>
      </c>
      <c r="J28" s="28">
        <f>rawdata08!H26</f>
        <v>8716.222968727583</v>
      </c>
      <c r="K28" s="28">
        <f>rawdata08!I26</f>
        <v>9072.00690436162</v>
      </c>
      <c r="L28" s="28">
        <f>rawdata08!J26</f>
        <v>9334.80126578558</v>
      </c>
      <c r="M28" s="28">
        <f>rawdata08!K26</f>
        <v>11116.116911921086</v>
      </c>
      <c r="N28" s="34">
        <f t="shared" si="7"/>
        <v>27.533645614665204</v>
      </c>
      <c r="O28" s="26"/>
      <c r="P28" s="28">
        <f>rawdata08!L26</f>
        <v>804204</v>
      </c>
      <c r="Q28" s="28">
        <f>rawdata08!M26</f>
        <v>202127</v>
      </c>
      <c r="R28" s="28">
        <f>rawdata08!N26</f>
        <v>200453</v>
      </c>
      <c r="S28" s="28">
        <f>rawdata08!O26</f>
        <v>204142</v>
      </c>
      <c r="T28" s="28">
        <f>rawdata08!P26</f>
        <v>197482</v>
      </c>
      <c r="V28" s="1">
        <f t="shared" si="2"/>
        <v>1</v>
      </c>
      <c r="W28" s="1">
        <f t="shared" si="3"/>
        <v>1</v>
      </c>
      <c r="Y28" s="50" t="s">
        <v>262</v>
      </c>
      <c r="Z28" s="51">
        <f t="shared" si="4"/>
        <v>0</v>
      </c>
      <c r="AA28" s="50">
        <v>2</v>
      </c>
      <c r="AB28" s="50">
        <v>336</v>
      </c>
      <c r="AC28" s="50">
        <v>804204</v>
      </c>
      <c r="AD28" s="50">
        <v>8843934708</v>
      </c>
      <c r="AE28" s="50">
        <v>7200025000</v>
      </c>
      <c r="AF28" s="1">
        <f t="shared" si="5"/>
        <v>8952.98332263953</v>
      </c>
      <c r="AG28" s="49">
        <f t="shared" si="6"/>
        <v>0</v>
      </c>
    </row>
    <row r="29" spans="1:33" ht="15">
      <c r="A29" s="7" t="s">
        <v>26</v>
      </c>
      <c r="B29" s="28">
        <f>rawdata08!B27</f>
        <v>6501.27978871259</v>
      </c>
      <c r="C29" s="28">
        <f>rawdata08!C27</f>
        <v>6356.122974015951</v>
      </c>
      <c r="D29" s="28">
        <f>rawdata08!D27</f>
        <v>6462.372370651186</v>
      </c>
      <c r="E29" s="28">
        <f>rawdata08!E27</f>
        <v>6559.876643883345</v>
      </c>
      <c r="F29" s="28">
        <f>rawdata08!F27</f>
        <v>6637.629578121998</v>
      </c>
      <c r="G29" s="34">
        <f t="shared" si="0"/>
        <v>4.428904306239132</v>
      </c>
      <c r="H29" s="8"/>
      <c r="I29" s="28">
        <f>rawdata08!G27</f>
        <v>7885.293841933867</v>
      </c>
      <c r="J29" s="28">
        <f>rawdata08!H27</f>
        <v>7143.225816825315</v>
      </c>
      <c r="K29" s="28">
        <f>rawdata08!I27</f>
        <v>7937.706233470618</v>
      </c>
      <c r="L29" s="28">
        <f>rawdata08!J27</f>
        <v>7987.167702047534</v>
      </c>
      <c r="M29" s="28">
        <f>rawdata08!K27</f>
        <v>8545.495301792364</v>
      </c>
      <c r="N29" s="34">
        <f t="shared" si="7"/>
        <v>19.630759560535125</v>
      </c>
      <c r="O29" s="26"/>
      <c r="P29" s="28">
        <f>rawdata08!L27</f>
        <v>490706</v>
      </c>
      <c r="Q29" s="28">
        <f>rawdata08!M27</f>
        <v>124384</v>
      </c>
      <c r="R29" s="28">
        <f>rawdata08!N27</f>
        <v>122131</v>
      </c>
      <c r="S29" s="28">
        <f>rawdata08!O27</f>
        <v>134894</v>
      </c>
      <c r="T29" s="28">
        <f>rawdata08!P27</f>
        <v>109297</v>
      </c>
      <c r="V29" s="1">
        <f t="shared" si="2"/>
        <v>1</v>
      </c>
      <c r="W29" s="1">
        <f t="shared" si="3"/>
        <v>1</v>
      </c>
      <c r="Y29" s="50" t="s">
        <v>263</v>
      </c>
      <c r="Z29" s="51">
        <f t="shared" si="4"/>
        <v>0</v>
      </c>
      <c r="AA29" s="50">
        <v>2</v>
      </c>
      <c r="AB29" s="50">
        <v>148</v>
      </c>
      <c r="AC29" s="50">
        <v>490706</v>
      </c>
      <c r="AD29" s="50">
        <v>3918607345.44</v>
      </c>
      <c r="AE29" s="50">
        <v>3190217000</v>
      </c>
      <c r="AF29" s="1">
        <f t="shared" si="5"/>
        <v>6501.27978871259</v>
      </c>
      <c r="AG29" s="49">
        <f t="shared" si="6"/>
        <v>0</v>
      </c>
    </row>
    <row r="30" spans="1:33" ht="15">
      <c r="A30" s="7" t="s">
        <v>27</v>
      </c>
      <c r="B30" s="28">
        <f>rawdata08!B28</f>
        <v>8125.547949017643</v>
      </c>
      <c r="C30" s="28">
        <f>rawdata08!C28</f>
        <v>8503.375086681355</v>
      </c>
      <c r="D30" s="28">
        <f>rawdata08!D28</f>
        <v>8046.688473135723</v>
      </c>
      <c r="E30" s="28">
        <f>rawdata08!E28</f>
        <v>7665.280361898508</v>
      </c>
      <c r="F30" s="28">
        <f>rawdata08!F28</f>
        <v>8271.437612536323</v>
      </c>
      <c r="G30" s="34">
        <f t="shared" si="0"/>
        <v>-2.7275931236799185</v>
      </c>
      <c r="H30" s="8"/>
      <c r="I30" s="28">
        <f>rawdata08!G28</f>
        <v>8860.741359158457</v>
      </c>
      <c r="J30" s="28">
        <f>rawdata08!H28</f>
        <v>8806.110267461356</v>
      </c>
      <c r="K30" s="28">
        <f>rawdata08!I28</f>
        <v>8629.062263053023</v>
      </c>
      <c r="L30" s="28">
        <f>rawdata08!J28</f>
        <v>8496.324468279157</v>
      </c>
      <c r="M30" s="28">
        <f>rawdata08!K28</f>
        <v>9506.609559125025</v>
      </c>
      <c r="N30" s="34">
        <f t="shared" si="7"/>
        <v>7.954695891692606</v>
      </c>
      <c r="O30" s="26"/>
      <c r="P30" s="28">
        <f>rawdata08!L28</f>
        <v>898350</v>
      </c>
      <c r="Q30" s="28">
        <f>rawdata08!M28</f>
        <v>227846</v>
      </c>
      <c r="R30" s="28">
        <f>rawdata08!N28</f>
        <v>226844</v>
      </c>
      <c r="S30" s="28">
        <f>rawdata08!O28</f>
        <v>219288</v>
      </c>
      <c r="T30" s="28">
        <f>rawdata08!P28</f>
        <v>224372</v>
      </c>
      <c r="V30" s="1">
        <f t="shared" si="2"/>
        <v>0</v>
      </c>
      <c r="W30" s="1">
        <f t="shared" si="3"/>
        <v>1</v>
      </c>
      <c r="Y30" s="50" t="s">
        <v>264</v>
      </c>
      <c r="Z30" s="51">
        <f t="shared" si="4"/>
        <v>0</v>
      </c>
      <c r="AA30" s="50">
        <v>2</v>
      </c>
      <c r="AB30" s="50">
        <v>522</v>
      </c>
      <c r="AC30" s="50">
        <v>898350</v>
      </c>
      <c r="AD30" s="50">
        <v>8966227475.52</v>
      </c>
      <c r="AE30" s="50">
        <v>7299586000</v>
      </c>
      <c r="AF30" s="1">
        <f t="shared" si="5"/>
        <v>8125.547949017643</v>
      </c>
      <c r="AG30" s="49">
        <f t="shared" si="6"/>
        <v>0</v>
      </c>
    </row>
    <row r="31" spans="1:33" ht="15">
      <c r="A31" s="7" t="s">
        <v>28</v>
      </c>
      <c r="B31" s="28">
        <f>rawdata08!B29</f>
        <v>8669.356082378836</v>
      </c>
      <c r="C31" s="28">
        <f>rawdata08!C29</f>
        <v>8183.592216676947</v>
      </c>
      <c r="D31" s="28">
        <f>rawdata08!D29</f>
        <v>8606.83951721055</v>
      </c>
      <c r="E31" s="28">
        <f>rawdata08!E29</f>
        <v>8173.230242388571</v>
      </c>
      <c r="F31" s="28">
        <f>rawdata08!F29</f>
        <v>9796.04990834368</v>
      </c>
      <c r="G31" s="34">
        <f t="shared" si="0"/>
        <v>19.703543981343355</v>
      </c>
      <c r="H31" s="8"/>
      <c r="I31" s="28">
        <f>rawdata08!G29</f>
        <v>9549.362811759593</v>
      </c>
      <c r="J31" s="28">
        <f>rawdata08!H29</f>
        <v>8704.144002691639</v>
      </c>
      <c r="K31" s="28">
        <f>rawdata08!I29</f>
        <v>9347.200491729996</v>
      </c>
      <c r="L31" s="28">
        <f>rawdata08!J29</f>
        <v>8987.265236235218</v>
      </c>
      <c r="M31" s="28">
        <f>rawdata08!K29</f>
        <v>11275.796818638755</v>
      </c>
      <c r="N31" s="34">
        <f t="shared" si="7"/>
        <v>29.545154757916087</v>
      </c>
      <c r="O31" s="26"/>
      <c r="P31" s="28">
        <f>rawdata08!L29</f>
        <v>142658</v>
      </c>
      <c r="Q31" s="28">
        <f>rawdata08!M29</f>
        <v>35666</v>
      </c>
      <c r="R31" s="28">
        <f>rawdata08!N29</f>
        <v>35792</v>
      </c>
      <c r="S31" s="28">
        <f>rawdata08!O29</f>
        <v>37378</v>
      </c>
      <c r="T31" s="28">
        <f>rawdata08!P29</f>
        <v>33822</v>
      </c>
      <c r="V31" s="1">
        <f t="shared" si="2"/>
        <v>1</v>
      </c>
      <c r="W31" s="1">
        <f t="shared" si="3"/>
        <v>1</v>
      </c>
      <c r="Y31" s="50" t="s">
        <v>265</v>
      </c>
      <c r="Z31" s="51">
        <f t="shared" si="4"/>
        <v>584</v>
      </c>
      <c r="AA31" s="50">
        <v>2</v>
      </c>
      <c r="AB31" s="50">
        <v>413</v>
      </c>
      <c r="AC31" s="50">
        <v>142074</v>
      </c>
      <c r="AD31" s="50">
        <v>1509535265.76</v>
      </c>
      <c r="AE31" s="50">
        <v>1228943000</v>
      </c>
      <c r="AF31" s="1">
        <f t="shared" si="5"/>
        <v>8650.020411898025</v>
      </c>
      <c r="AG31" s="49">
        <f t="shared" si="6"/>
        <v>19.335670480810222</v>
      </c>
    </row>
    <row r="32" spans="1:33" ht="15">
      <c r="A32" s="7" t="s">
        <v>29</v>
      </c>
      <c r="B32" s="28">
        <f>rawdata08!B30</f>
        <v>8166.993821931112</v>
      </c>
      <c r="C32" s="28">
        <f>rawdata08!C30</f>
        <v>7910.111280341388</v>
      </c>
      <c r="D32" s="28">
        <f>rawdata08!D30</f>
        <v>8110.523438567719</v>
      </c>
      <c r="E32" s="28">
        <f>rawdata08!E30</f>
        <v>8339.569366011072</v>
      </c>
      <c r="F32" s="28">
        <f>rawdata08!F30</f>
        <v>8311.19976808073</v>
      </c>
      <c r="G32" s="34">
        <f t="shared" si="0"/>
        <v>5.070579585095703</v>
      </c>
      <c r="H32" s="8"/>
      <c r="I32" s="28">
        <f>rawdata08!G30</f>
        <v>9159.235076554332</v>
      </c>
      <c r="J32" s="28">
        <f>rawdata08!H30</f>
        <v>8396.588866477312</v>
      </c>
      <c r="K32" s="28">
        <f>rawdata08!I30</f>
        <v>8957.37324039907</v>
      </c>
      <c r="L32" s="28">
        <f>rawdata08!J30</f>
        <v>9317.745569866749</v>
      </c>
      <c r="M32" s="28">
        <f>rawdata08!K30</f>
        <v>9973.094603735557</v>
      </c>
      <c r="N32" s="34">
        <f t="shared" si="7"/>
        <v>18.775549956391387</v>
      </c>
      <c r="O32" s="26"/>
      <c r="P32" s="28">
        <f>rawdata08!L30</f>
        <v>290382</v>
      </c>
      <c r="Q32" s="28">
        <f>rawdata08!M30</f>
        <v>72879</v>
      </c>
      <c r="R32" s="28">
        <f>rawdata08!N30</f>
        <v>73170</v>
      </c>
      <c r="S32" s="28">
        <f>rawdata08!O30</f>
        <v>71894</v>
      </c>
      <c r="T32" s="28">
        <f>rawdata08!P30</f>
        <v>72439</v>
      </c>
      <c r="V32" s="1">
        <f t="shared" si="2"/>
        <v>1</v>
      </c>
      <c r="W32" s="1">
        <f t="shared" si="3"/>
        <v>1</v>
      </c>
      <c r="Y32" s="50" t="s">
        <v>266</v>
      </c>
      <c r="Z32" s="51">
        <f t="shared" si="4"/>
        <v>3401</v>
      </c>
      <c r="AA32" s="50">
        <v>2</v>
      </c>
      <c r="AB32" s="50">
        <v>246</v>
      </c>
      <c r="AC32" s="50">
        <v>286981</v>
      </c>
      <c r="AD32" s="50">
        <v>2868365494.08</v>
      </c>
      <c r="AE32" s="50">
        <v>2335194000</v>
      </c>
      <c r="AF32" s="1">
        <f t="shared" si="5"/>
        <v>8137.103153170419</v>
      </c>
      <c r="AG32" s="49">
        <f t="shared" si="6"/>
        <v>29.89066876069228</v>
      </c>
    </row>
    <row r="33" spans="1:33" ht="15">
      <c r="A33" s="7" t="s">
        <v>30</v>
      </c>
      <c r="B33" s="28">
        <f>rawdata08!B31</f>
        <v>7641.2858928671385</v>
      </c>
      <c r="C33" s="28">
        <f>rawdata08!C31</f>
        <v>7562.413574893946</v>
      </c>
      <c r="D33" s="28">
        <f>rawdata08!D31</f>
        <v>7949.176578225069</v>
      </c>
      <c r="E33" s="28">
        <f>rawdata08!E31</f>
        <v>7949.176578225069</v>
      </c>
      <c r="F33" s="28">
        <f>rawdata08!F31</f>
        <v>7949.176578225069</v>
      </c>
      <c r="G33" s="34">
        <f t="shared" si="0"/>
        <v>5.114279978221719</v>
      </c>
      <c r="H33" s="8"/>
      <c r="I33" s="28">
        <f>rawdata08!G31</f>
        <v>8284.799055917309</v>
      </c>
      <c r="J33" s="28">
        <f>rawdata08!H31</f>
        <v>8187.703611690534</v>
      </c>
      <c r="K33" s="28">
        <f>rawdata08!I31</f>
        <v>8663.826623970723</v>
      </c>
      <c r="L33" s="28">
        <f>rawdata08!J31</f>
        <v>8663.826623970723</v>
      </c>
      <c r="M33" s="28">
        <f>rawdata08!K31</f>
        <v>8663.826623970723</v>
      </c>
      <c r="N33" s="34">
        <f t="shared" si="7"/>
        <v>5.81509828470553</v>
      </c>
      <c r="O33" s="26"/>
      <c r="P33" s="28">
        <f>rawdata08!L31</f>
        <v>428776</v>
      </c>
      <c r="Q33" s="28">
        <f>rawdata08!M31</f>
        <v>341336</v>
      </c>
      <c r="R33" s="28">
        <f>rawdata08!N31</f>
        <v>87440</v>
      </c>
      <c r="S33" s="28">
        <f>rawdata08!O31</f>
        <v>87440</v>
      </c>
      <c r="T33" s="28">
        <f>rawdata08!P31</f>
        <v>87440</v>
      </c>
      <c r="V33" s="1">
        <f t="shared" si="2"/>
        <v>1</v>
      </c>
      <c r="W33" s="1">
        <f t="shared" si="3"/>
        <v>1</v>
      </c>
      <c r="Y33" s="50" t="s">
        <v>267</v>
      </c>
      <c r="Z33" s="51">
        <f t="shared" si="4"/>
        <v>0</v>
      </c>
      <c r="AA33" s="50">
        <v>2</v>
      </c>
      <c r="AB33" s="50">
        <v>17</v>
      </c>
      <c r="AC33" s="50">
        <v>428776</v>
      </c>
      <c r="AD33" s="50">
        <v>4024467648</v>
      </c>
      <c r="AE33" s="50">
        <v>3276400000</v>
      </c>
      <c r="AF33" s="1">
        <f t="shared" si="5"/>
        <v>7641.2858928671385</v>
      </c>
      <c r="AG33" s="49">
        <f t="shared" si="6"/>
        <v>0</v>
      </c>
    </row>
    <row r="34" spans="1:33" ht="15">
      <c r="A34" s="9" t="s">
        <v>31</v>
      </c>
      <c r="B34" s="28">
        <f>rawdata08!B32</f>
        <v>11288.693092380972</v>
      </c>
      <c r="C34" s="28">
        <f>rawdata08!C32</f>
        <v>11700.506680831937</v>
      </c>
      <c r="D34" s="28">
        <f>rawdata08!D32</f>
        <v>11913.296202531645</v>
      </c>
      <c r="E34" s="28">
        <f>rawdata08!E32</f>
        <v>10893.510026586426</v>
      </c>
      <c r="F34" s="28">
        <f>rawdata08!F32</f>
        <v>10636.955720312948</v>
      </c>
      <c r="G34" s="34">
        <f t="shared" si="0"/>
        <v>-9.089785506992829</v>
      </c>
      <c r="H34" s="8"/>
      <c r="I34" s="28">
        <f>rawdata08!G32</f>
        <v>11983.078479874073</v>
      </c>
      <c r="J34" s="28">
        <f>rawdata08!H32</f>
        <v>12049.442242471296</v>
      </c>
      <c r="K34" s="28">
        <f>rawdata08!I32</f>
        <v>12472.830379746836</v>
      </c>
      <c r="L34" s="28">
        <f>rawdata08!J32</f>
        <v>11687.80528018796</v>
      </c>
      <c r="M34" s="28">
        <f>rawdata08!K32</f>
        <v>11714.721664686847</v>
      </c>
      <c r="N34" s="34">
        <f t="shared" si="7"/>
        <v>-2.7778927111218583</v>
      </c>
      <c r="O34" s="26"/>
      <c r="P34" s="28">
        <f>rawdata08!L32</f>
        <v>195668</v>
      </c>
      <c r="Q34" s="28">
        <f>rawdata08!M32</f>
        <v>48946</v>
      </c>
      <c r="R34" s="28">
        <f>rawdata08!N32</f>
        <v>49375</v>
      </c>
      <c r="S34" s="28">
        <f>rawdata08!O32</f>
        <v>48521</v>
      </c>
      <c r="T34" s="28">
        <f>rawdata08!P32</f>
        <v>48826</v>
      </c>
      <c r="V34" s="1">
        <f t="shared" si="2"/>
        <v>0</v>
      </c>
      <c r="W34" s="1">
        <f t="shared" si="3"/>
        <v>0</v>
      </c>
      <c r="Y34" s="50" t="s">
        <v>268</v>
      </c>
      <c r="Z34" s="51">
        <f t="shared" si="4"/>
        <v>503</v>
      </c>
      <c r="AA34" s="50">
        <v>2</v>
      </c>
      <c r="AB34" s="50">
        <v>161</v>
      </c>
      <c r="AC34" s="50">
        <v>195165</v>
      </c>
      <c r="AD34" s="50">
        <v>2705943512.16</v>
      </c>
      <c r="AE34" s="50">
        <v>2202963000</v>
      </c>
      <c r="AF34" s="1">
        <f t="shared" si="5"/>
        <v>11287.695027284606</v>
      </c>
      <c r="AG34" s="49">
        <f t="shared" si="6"/>
        <v>0.9980650963661901</v>
      </c>
    </row>
    <row r="35" spans="1:33" ht="15">
      <c r="A35" s="9" t="s">
        <v>32</v>
      </c>
      <c r="B35" s="28">
        <f>rawdata08!B33</f>
        <v>15851.67762301239</v>
      </c>
      <c r="C35" s="28">
        <f>rawdata08!C33</f>
        <v>15172.484599589323</v>
      </c>
      <c r="D35" s="28">
        <f>rawdata08!D33</f>
        <v>14784.724574175701</v>
      </c>
      <c r="E35" s="28">
        <f>rawdata08!E33</f>
        <v>14472.142491801305</v>
      </c>
      <c r="F35" s="28">
        <f>rawdata08!F33</f>
        <v>19004.758037142994</v>
      </c>
      <c r="G35" s="34">
        <f t="shared" si="0"/>
        <v>25.258047964388116</v>
      </c>
      <c r="H35" s="8"/>
      <c r="I35" s="28">
        <f>rawdata08!G33</f>
        <v>16537.1306467079</v>
      </c>
      <c r="J35" s="28">
        <f>rawdata08!H33</f>
        <v>15467.198402987184</v>
      </c>
      <c r="K35" s="28">
        <f>rawdata08!I33</f>
        <v>15169.655354311593</v>
      </c>
      <c r="L35" s="28">
        <f>rawdata08!J33</f>
        <v>15094.253392303757</v>
      </c>
      <c r="M35" s="28">
        <f>rawdata08!K33</f>
        <v>20451.768050235176</v>
      </c>
      <c r="N35" s="34">
        <f t="shared" si="7"/>
        <v>32.226713056744146</v>
      </c>
      <c r="O35" s="26"/>
      <c r="P35" s="28">
        <f>rawdata08!L33</f>
        <v>1328606</v>
      </c>
      <c r="Q35" s="28">
        <f>rawdata08!M33</f>
        <v>332621</v>
      </c>
      <c r="R35" s="28">
        <f>rawdata08!N33</f>
        <v>333647</v>
      </c>
      <c r="S35" s="28">
        <f>rawdata08!O33</f>
        <v>332370</v>
      </c>
      <c r="T35" s="28">
        <f>rawdata08!P33</f>
        <v>329968</v>
      </c>
      <c r="V35" s="1">
        <f t="shared" si="2"/>
        <v>1</v>
      </c>
      <c r="W35" s="1">
        <f t="shared" si="3"/>
        <v>1</v>
      </c>
      <c r="Y35" s="50" t="s">
        <v>269</v>
      </c>
      <c r="Z35" s="51">
        <f t="shared" si="4"/>
        <v>0</v>
      </c>
      <c r="AA35" s="50">
        <v>2</v>
      </c>
      <c r="AB35" s="50">
        <v>549</v>
      </c>
      <c r="AC35" s="50">
        <v>1328606</v>
      </c>
      <c r="AD35" s="50">
        <v>25869197954.88</v>
      </c>
      <c r="AE35" s="50">
        <v>21060634000</v>
      </c>
      <c r="AF35" s="1">
        <f t="shared" si="5"/>
        <v>15851.67762301239</v>
      </c>
      <c r="AG35" s="49">
        <f t="shared" si="6"/>
        <v>0</v>
      </c>
    </row>
    <row r="36" spans="1:33" ht="15">
      <c r="A36" s="9" t="s">
        <v>33</v>
      </c>
      <c r="B36" s="28">
        <f>rawdata08!B34</f>
        <v>7948.43258520871</v>
      </c>
      <c r="C36" s="28">
        <f>rawdata08!C34</f>
        <v>7515.012991072301</v>
      </c>
      <c r="D36" s="28">
        <f>rawdata08!D34</f>
        <v>8016.294911179378</v>
      </c>
      <c r="E36" s="28">
        <f>rawdata08!E34</f>
        <v>8008.623204027544</v>
      </c>
      <c r="F36" s="28">
        <f>rawdata08!F34</f>
        <v>8693.056695285804</v>
      </c>
      <c r="G36" s="34">
        <f t="shared" si="0"/>
        <v>15.675870495673102</v>
      </c>
      <c r="H36" s="8"/>
      <c r="I36" s="28">
        <f>rawdata08!G34</f>
        <v>9068.20647631783</v>
      </c>
      <c r="J36" s="28">
        <f>rawdata08!H34</f>
        <v>8404.820045973418</v>
      </c>
      <c r="K36" s="28">
        <f>rawdata08!I34</f>
        <v>8975.557633230934</v>
      </c>
      <c r="L36" s="28">
        <f>rawdata08!J34</f>
        <v>9077.672242159859</v>
      </c>
      <c r="M36" s="28">
        <f>rawdata08!K34</f>
        <v>10323.796342792753</v>
      </c>
      <c r="N36" s="34">
        <f t="shared" si="7"/>
        <v>22.831854653909918</v>
      </c>
      <c r="O36" s="26"/>
      <c r="P36" s="28">
        <f>rawdata08!L34</f>
        <v>329045</v>
      </c>
      <c r="Q36" s="28">
        <f>rawdata08!M34</f>
        <v>153567</v>
      </c>
      <c r="R36" s="28">
        <f>rawdata08!N34</f>
        <v>14974</v>
      </c>
      <c r="S36" s="28">
        <f>rawdata08!O34</f>
        <v>78857</v>
      </c>
      <c r="T36" s="28">
        <f>rawdata08!P34</f>
        <v>81647</v>
      </c>
      <c r="V36" s="1">
        <f t="shared" si="2"/>
        <v>1</v>
      </c>
      <c r="W36" s="1">
        <f t="shared" si="3"/>
        <v>1</v>
      </c>
      <c r="Y36" s="50" t="s">
        <v>270</v>
      </c>
      <c r="Z36" s="51">
        <f t="shared" si="4"/>
        <v>0</v>
      </c>
      <c r="AA36" s="50">
        <v>2</v>
      </c>
      <c r="AB36" s="50">
        <v>89</v>
      </c>
      <c r="AC36" s="50">
        <v>329045</v>
      </c>
      <c r="AD36" s="50">
        <v>3212538301.44</v>
      </c>
      <c r="AE36" s="50">
        <v>2615392000</v>
      </c>
      <c r="AF36" s="1">
        <f t="shared" si="5"/>
        <v>7948.43258520871</v>
      </c>
      <c r="AG36" s="49">
        <f t="shared" si="6"/>
        <v>0</v>
      </c>
    </row>
    <row r="37" spans="1:33" ht="15">
      <c r="A37" s="9" t="s">
        <v>34</v>
      </c>
      <c r="B37" s="28">
        <f>rawdata08!B35</f>
        <v>16479.513124026693</v>
      </c>
      <c r="C37" s="28">
        <f>rawdata08!C35</f>
        <v>17296.278388278388</v>
      </c>
      <c r="D37" s="28">
        <f>rawdata08!D35</f>
        <v>15743.521271007632</v>
      </c>
      <c r="E37" s="28">
        <f>rawdata08!E35</f>
        <v>16588.35144610935</v>
      </c>
      <c r="F37" s="28">
        <f>rawdata08!F35</f>
        <v>15272.635276676658</v>
      </c>
      <c r="G37" s="34">
        <f t="shared" si="0"/>
        <v>-11.699875928067534</v>
      </c>
      <c r="H37" s="8"/>
      <c r="I37" s="28">
        <f>rawdata08!G35</f>
        <v>17618.26918210206</v>
      </c>
      <c r="J37" s="28">
        <f>rawdata08!H35</f>
        <v>17665.761172161172</v>
      </c>
      <c r="K37" s="28">
        <f>rawdata08!I35</f>
        <v>16463.374015828904</v>
      </c>
      <c r="L37" s="28">
        <f>rawdata08!J35</f>
        <v>18278.108209514612</v>
      </c>
      <c r="M37" s="28">
        <f>rawdata08!K35</f>
        <v>17347.810113119984</v>
      </c>
      <c r="N37" s="34">
        <f t="shared" si="7"/>
        <v>-1.799815224165012</v>
      </c>
      <c r="O37" s="26"/>
      <c r="P37" s="28">
        <f>rawdata08!L35</f>
        <v>2726526</v>
      </c>
      <c r="Q37" s="28">
        <f>rawdata08!M35</f>
        <v>682500</v>
      </c>
      <c r="R37" s="28">
        <f>rawdata08!N35</f>
        <v>681538</v>
      </c>
      <c r="S37" s="28">
        <f>rawdata08!O35</f>
        <v>1207343</v>
      </c>
      <c r="T37" s="28">
        <f>rawdata08!P35</f>
        <v>155145</v>
      </c>
      <c r="V37" s="1">
        <f t="shared" si="2"/>
        <v>0</v>
      </c>
      <c r="W37" s="1">
        <f t="shared" si="3"/>
        <v>0</v>
      </c>
      <c r="Y37" s="50" t="s">
        <v>271</v>
      </c>
      <c r="Z37" s="51">
        <f t="shared" si="4"/>
        <v>0</v>
      </c>
      <c r="AA37" s="50">
        <v>2</v>
      </c>
      <c r="AB37" s="50">
        <v>682</v>
      </c>
      <c r="AC37" s="50">
        <v>2726526</v>
      </c>
      <c r="AD37" s="50">
        <v>55190654370.72</v>
      </c>
      <c r="AE37" s="50">
        <v>44931821000</v>
      </c>
      <c r="AF37" s="1">
        <f t="shared" si="5"/>
        <v>16479.513124026693</v>
      </c>
      <c r="AG37" s="49">
        <f t="shared" si="6"/>
        <v>0</v>
      </c>
    </row>
    <row r="38" spans="1:33" ht="15">
      <c r="A38" s="9" t="s">
        <v>35</v>
      </c>
      <c r="B38" s="28">
        <f>rawdata08!B36</f>
        <v>7250.018461765683</v>
      </c>
      <c r="C38" s="28">
        <f>rawdata08!C36</f>
        <v>7301.31757075843</v>
      </c>
      <c r="D38" s="28">
        <f>rawdata08!D36</f>
        <v>7437.8433457380825</v>
      </c>
      <c r="E38" s="28">
        <f>rawdata08!E36</f>
        <v>6962.563313934211</v>
      </c>
      <c r="F38" s="28">
        <f>rawdata08!F36</f>
        <v>7301.438288224458</v>
      </c>
      <c r="G38" s="34">
        <f t="shared" si="0"/>
        <v>0.00165336550367264</v>
      </c>
      <c r="H38" s="8"/>
      <c r="I38" s="28">
        <f>rawdata08!G36</f>
        <v>8130.793799118947</v>
      </c>
      <c r="J38" s="28">
        <f>rawdata08!H36</f>
        <v>7917.981089107871</v>
      </c>
      <c r="K38" s="28">
        <f>rawdata08!I36</f>
        <v>8237.1256423888</v>
      </c>
      <c r="L38" s="28">
        <f>rawdata08!J36</f>
        <v>7895.9078903739955</v>
      </c>
      <c r="M38" s="28">
        <f>rawdata08!K36</f>
        <v>8506.562632846819</v>
      </c>
      <c r="N38" s="34">
        <f t="shared" si="7"/>
        <v>7.433480038852474</v>
      </c>
      <c r="O38" s="26"/>
      <c r="P38" s="28">
        <f>rawdata08!L36</f>
        <v>1408316</v>
      </c>
      <c r="Q38" s="28">
        <f>rawdata08!M36</f>
        <v>381156</v>
      </c>
      <c r="R38" s="28">
        <f>rawdata08!N36</f>
        <v>338580</v>
      </c>
      <c r="S38" s="28">
        <f>rawdata08!O36</f>
        <v>349844</v>
      </c>
      <c r="T38" s="28">
        <f>rawdata08!P36</f>
        <v>338736</v>
      </c>
      <c r="V38" s="1">
        <f t="shared" si="2"/>
        <v>1</v>
      </c>
      <c r="W38" s="1">
        <f t="shared" si="3"/>
        <v>1</v>
      </c>
      <c r="Y38" s="50" t="s">
        <v>272</v>
      </c>
      <c r="Z38" s="51">
        <f t="shared" si="4"/>
        <v>0</v>
      </c>
      <c r="AA38" s="50">
        <v>2</v>
      </c>
      <c r="AB38" s="50">
        <v>115</v>
      </c>
      <c r="AC38" s="50">
        <v>1408316</v>
      </c>
      <c r="AD38" s="50">
        <v>12541536577.44</v>
      </c>
      <c r="AE38" s="50">
        <v>10210317000</v>
      </c>
      <c r="AF38" s="1">
        <f t="shared" si="5"/>
        <v>7250.018461765683</v>
      </c>
      <c r="AG38" s="49">
        <f t="shared" si="6"/>
        <v>0</v>
      </c>
    </row>
    <row r="39" spans="1:33" ht="15">
      <c r="A39" s="9" t="s">
        <v>36</v>
      </c>
      <c r="B39" s="28">
        <f>rawdata08!B37</f>
        <v>8201.341499597338</v>
      </c>
      <c r="C39" s="28">
        <f>rawdata08!C37</f>
        <v>7557.5071045153145</v>
      </c>
      <c r="D39" s="28">
        <f>rawdata08!D37</f>
        <v>8192.615496544198</v>
      </c>
      <c r="E39" s="28">
        <f>rawdata08!E37</f>
        <v>8377.490686626337</v>
      </c>
      <c r="F39" s="28">
        <f>rawdata08!F37</f>
        <v>8839.527691875175</v>
      </c>
      <c r="G39" s="34">
        <f t="shared" si="0"/>
        <v>16.96353797132263</v>
      </c>
      <c r="H39" s="8"/>
      <c r="I39" s="28">
        <f>rawdata08!G37</f>
        <v>9256.09290891366</v>
      </c>
      <c r="J39" s="28">
        <f>rawdata08!H37</f>
        <v>8288.443321755605</v>
      </c>
      <c r="K39" s="28">
        <f>rawdata08!I37</f>
        <v>9024.008730447435</v>
      </c>
      <c r="L39" s="28">
        <f>rawdata08!J37</f>
        <v>9233.534980689703</v>
      </c>
      <c r="M39" s="28">
        <f>rawdata08!K37</f>
        <v>10958.673039077874</v>
      </c>
      <c r="N39" s="34">
        <f t="shared" si="7"/>
        <v>32.21629941431122</v>
      </c>
      <c r="O39" s="26"/>
      <c r="P39" s="28">
        <f>rawdata08!L37</f>
        <v>94372</v>
      </c>
      <c r="Q39" s="28">
        <f>rawdata08!M37</f>
        <v>25336</v>
      </c>
      <c r="R39" s="28">
        <f>rawdata08!N37</f>
        <v>21992</v>
      </c>
      <c r="S39" s="28">
        <f>rawdata08!O37</f>
        <v>29259</v>
      </c>
      <c r="T39" s="28">
        <f>rawdata08!P37</f>
        <v>17785</v>
      </c>
      <c r="V39" s="1">
        <f t="shared" si="2"/>
        <v>1</v>
      </c>
      <c r="W39" s="1">
        <f t="shared" si="3"/>
        <v>1</v>
      </c>
      <c r="Y39" s="50" t="s">
        <v>273</v>
      </c>
      <c r="Z39" s="51">
        <f t="shared" si="4"/>
        <v>1573</v>
      </c>
      <c r="AA39" s="50">
        <v>2</v>
      </c>
      <c r="AB39" s="50">
        <v>181</v>
      </c>
      <c r="AC39" s="50">
        <v>92799</v>
      </c>
      <c r="AD39" s="50">
        <v>933261567.84</v>
      </c>
      <c r="AE39" s="50">
        <v>759787000</v>
      </c>
      <c r="AF39" s="1">
        <f t="shared" si="5"/>
        <v>8187.448140604964</v>
      </c>
      <c r="AG39" s="49">
        <f t="shared" si="6"/>
        <v>13.893358992374488</v>
      </c>
    </row>
    <row r="40" spans="1:33" ht="15">
      <c r="A40" s="7" t="s">
        <v>37</v>
      </c>
      <c r="B40" s="28">
        <f>rawdata08!B38</f>
        <v>8904.18654525437</v>
      </c>
      <c r="C40" s="28">
        <f>rawdata08!C38</f>
        <v>9233.407210806177</v>
      </c>
      <c r="D40" s="28">
        <f>rawdata08!D38</f>
        <v>8312.503025985434</v>
      </c>
      <c r="E40" s="28">
        <f>rawdata08!E38</f>
        <v>8296.215579510872</v>
      </c>
      <c r="F40" s="28">
        <f>rawdata08!F38</f>
        <v>9771.636664407402</v>
      </c>
      <c r="G40" s="34">
        <f t="shared" si="0"/>
        <v>5.82915321844916</v>
      </c>
      <c r="H40" s="8"/>
      <c r="I40" s="28">
        <f>rawdata08!G38</f>
        <v>9707.202165236937</v>
      </c>
      <c r="J40" s="28">
        <f>rawdata08!H38</f>
        <v>9560.301347123795</v>
      </c>
      <c r="K40" s="28">
        <f>rawdata08!I38</f>
        <v>8794.412820495087</v>
      </c>
      <c r="L40" s="28">
        <f>rawdata08!J38</f>
        <v>9027.110145565211</v>
      </c>
      <c r="M40" s="28">
        <f>rawdata08!K38</f>
        <v>11446.709324633253</v>
      </c>
      <c r="N40" s="34">
        <f t="shared" si="7"/>
        <v>19.731679044583476</v>
      </c>
      <c r="O40" s="26"/>
      <c r="P40" s="28">
        <f>rawdata08!L38</f>
        <v>1743920</v>
      </c>
      <c r="Q40" s="28">
        <f>rawdata08!M38</f>
        <v>438564</v>
      </c>
      <c r="R40" s="28">
        <f>rawdata08!N38</f>
        <v>433743</v>
      </c>
      <c r="S40" s="28">
        <f>rawdata08!O38</f>
        <v>436368</v>
      </c>
      <c r="T40" s="28">
        <f>rawdata08!P38</f>
        <v>435245</v>
      </c>
      <c r="V40" s="1">
        <f t="shared" si="2"/>
        <v>1</v>
      </c>
      <c r="W40" s="1">
        <f t="shared" si="3"/>
        <v>1</v>
      </c>
      <c r="Y40" s="50" t="s">
        <v>274</v>
      </c>
      <c r="Z40" s="51">
        <f t="shared" si="4"/>
        <v>0</v>
      </c>
      <c r="AA40" s="50">
        <v>2</v>
      </c>
      <c r="AB40" s="50">
        <v>612</v>
      </c>
      <c r="AC40" s="50">
        <v>1743920</v>
      </c>
      <c r="AD40" s="50">
        <v>19073585112.48</v>
      </c>
      <c r="AE40" s="50">
        <v>15528189000</v>
      </c>
      <c r="AF40" s="1">
        <f t="shared" si="5"/>
        <v>8904.18654525437</v>
      </c>
      <c r="AG40" s="49">
        <f t="shared" si="6"/>
        <v>0</v>
      </c>
    </row>
    <row r="41" spans="1:33" ht="15">
      <c r="A41" s="7" t="s">
        <v>38</v>
      </c>
      <c r="B41" s="28">
        <f>rawdata08!B39</f>
        <v>6547.255031713529</v>
      </c>
      <c r="C41" s="28">
        <f>rawdata08!C39</f>
        <v>6272.653147601797</v>
      </c>
      <c r="D41" s="28">
        <f>rawdata08!D39</f>
        <v>6488.888055831506</v>
      </c>
      <c r="E41" s="28">
        <f>rawdata08!E39</f>
        <v>6763.214957475926</v>
      </c>
      <c r="F41" s="28">
        <f>rawdata08!F39</f>
        <v>6665.387452029451</v>
      </c>
      <c r="G41" s="34">
        <f t="shared" si="0"/>
        <v>6.261055651990049</v>
      </c>
      <c r="H41" s="8"/>
      <c r="I41" s="28">
        <f>rawdata08!G39</f>
        <v>7458.969060580333</v>
      </c>
      <c r="J41" s="28">
        <f>rawdata08!H39</f>
        <v>6772.9643599606625</v>
      </c>
      <c r="K41" s="28">
        <f>rawdata08!I39</f>
        <v>7254.240782740717</v>
      </c>
      <c r="L41" s="28">
        <f>rawdata08!J39</f>
        <v>7860.611021890056</v>
      </c>
      <c r="M41" s="28">
        <f>rawdata08!K39</f>
        <v>7950.916909384102</v>
      </c>
      <c r="N41" s="34">
        <f t="shared" si="7"/>
        <v>17.391979151508203</v>
      </c>
      <c r="O41" s="26"/>
      <c r="P41" s="28">
        <f>rawdata08!L39</f>
        <v>640736</v>
      </c>
      <c r="Q41" s="28">
        <f>rawdata08!M39</f>
        <v>160662</v>
      </c>
      <c r="R41" s="28">
        <f>rawdata08!N39</f>
        <v>160053</v>
      </c>
      <c r="S41" s="28">
        <f>rawdata08!O39</f>
        <v>160027</v>
      </c>
      <c r="T41" s="28">
        <f>rawdata08!P39</f>
        <v>159994</v>
      </c>
      <c r="V41" s="1">
        <f t="shared" si="2"/>
        <v>1</v>
      </c>
      <c r="W41" s="1">
        <f t="shared" si="3"/>
        <v>1</v>
      </c>
      <c r="Y41" s="50" t="s">
        <v>275</v>
      </c>
      <c r="Z41" s="51">
        <f t="shared" si="4"/>
        <v>0</v>
      </c>
      <c r="AA41" s="50">
        <v>2</v>
      </c>
      <c r="AB41" s="50">
        <v>537</v>
      </c>
      <c r="AC41" s="50">
        <v>640736</v>
      </c>
      <c r="AD41" s="50">
        <v>5152878555.84</v>
      </c>
      <c r="AE41" s="50">
        <v>4195062000</v>
      </c>
      <c r="AF41" s="1">
        <f t="shared" si="5"/>
        <v>6547.255031713529</v>
      </c>
      <c r="AG41" s="49">
        <f t="shared" si="6"/>
        <v>0</v>
      </c>
    </row>
    <row r="42" spans="1:33" ht="15">
      <c r="A42" s="7" t="s">
        <v>39</v>
      </c>
      <c r="B42" s="28">
        <f>rawdata08!B40</f>
        <v>8259.372133301373</v>
      </c>
      <c r="C42" s="28">
        <f>rawdata08!C40</f>
        <v>7842.184097749054</v>
      </c>
      <c r="D42" s="28">
        <f>rawdata08!D40</f>
        <v>8783.293005416177</v>
      </c>
      <c r="E42" s="28">
        <f>rawdata08!E40</f>
        <v>8025.434785626049</v>
      </c>
      <c r="F42" s="28">
        <f>rawdata08!F40</f>
        <v>8439.21427175857</v>
      </c>
      <c r="G42" s="34">
        <f t="shared" si="0"/>
        <v>7.61305991504181</v>
      </c>
      <c r="H42" s="8"/>
      <c r="I42" s="28">
        <f>rawdata08!G40</f>
        <v>9085.10208826323</v>
      </c>
      <c r="J42" s="28">
        <f>rawdata08!H40</f>
        <v>8369.27034936133</v>
      </c>
      <c r="K42" s="28">
        <f>rawdata08!I40</f>
        <v>9654.735596191447</v>
      </c>
      <c r="L42" s="28">
        <f>rawdata08!J40</f>
        <v>8906.144600052743</v>
      </c>
      <c r="M42" s="28">
        <f>rawdata08!K40</f>
        <v>9483.18228955318</v>
      </c>
      <c r="N42" s="34">
        <f t="shared" si="7"/>
        <v>13.30954663541075</v>
      </c>
      <c r="O42" s="26"/>
      <c r="P42" s="28">
        <f>rawdata08!L40</f>
        <v>554863</v>
      </c>
      <c r="Q42" s="28">
        <f>rawdata08!M40</f>
        <v>144206</v>
      </c>
      <c r="R42" s="28">
        <f>rawdata08!N40</f>
        <v>133489</v>
      </c>
      <c r="S42" s="28">
        <f>rawdata08!O40</f>
        <v>144094</v>
      </c>
      <c r="T42" s="28">
        <f>rawdata08!P40</f>
        <v>133074</v>
      </c>
      <c r="V42" s="1">
        <f t="shared" si="2"/>
        <v>1</v>
      </c>
      <c r="W42" s="1">
        <f t="shared" si="3"/>
        <v>1</v>
      </c>
      <c r="Y42" s="50" t="s">
        <v>276</v>
      </c>
      <c r="Z42" s="51">
        <f t="shared" si="4"/>
        <v>0</v>
      </c>
      <c r="AA42" s="50">
        <v>2</v>
      </c>
      <c r="AB42" s="50">
        <v>194</v>
      </c>
      <c r="AC42" s="50">
        <v>554863</v>
      </c>
      <c r="AD42" s="50">
        <v>5629169462.4</v>
      </c>
      <c r="AE42" s="50">
        <v>4582820000</v>
      </c>
      <c r="AF42" s="1">
        <f t="shared" si="5"/>
        <v>8259.372133301373</v>
      </c>
      <c r="AG42" s="49">
        <f t="shared" si="6"/>
        <v>0</v>
      </c>
    </row>
    <row r="43" spans="1:33" ht="15">
      <c r="A43" s="7" t="s">
        <v>40</v>
      </c>
      <c r="B43" s="28">
        <f>rawdata08!B41</f>
        <v>9953.645667257073</v>
      </c>
      <c r="C43" s="28">
        <f>rawdata08!C41</f>
        <v>11264.316401843182</v>
      </c>
      <c r="D43" s="28">
        <f>rawdata08!D41</f>
        <v>10088.039387379311</v>
      </c>
      <c r="E43" s="28">
        <f>rawdata08!E41</f>
        <v>9629.19679043203</v>
      </c>
      <c r="F43" s="28">
        <f>rawdata08!F41</f>
        <v>8825.093803696042</v>
      </c>
      <c r="G43" s="34">
        <f t="shared" si="0"/>
        <v>-21.654421903028307</v>
      </c>
      <c r="H43" s="8"/>
      <c r="I43" s="28">
        <f>rawdata08!G41</f>
        <v>10685.975347203635</v>
      </c>
      <c r="J43" s="28">
        <f>rawdata08!H41</f>
        <v>11555.896713025315</v>
      </c>
      <c r="K43" s="28">
        <f>rawdata08!I41</f>
        <v>10496.74120726661</v>
      </c>
      <c r="L43" s="28">
        <f>rawdata08!J41</f>
        <v>10301.638654971443</v>
      </c>
      <c r="M43" s="28">
        <f>rawdata08!K41</f>
        <v>10387.794415027294</v>
      </c>
      <c r="N43" s="34">
        <f t="shared" si="7"/>
        <v>-10.10827914965167</v>
      </c>
      <c r="O43" s="26"/>
      <c r="P43" s="28">
        <f>rawdata08!L41</f>
        <v>1718588</v>
      </c>
      <c r="Q43" s="28">
        <f>rawdata08!M41</f>
        <v>429909</v>
      </c>
      <c r="R43" s="28">
        <f>rawdata08!N41</f>
        <v>432829</v>
      </c>
      <c r="S43" s="28">
        <f>rawdata08!O41</f>
        <v>428095</v>
      </c>
      <c r="T43" s="28">
        <f>rawdata08!P41</f>
        <v>427755</v>
      </c>
      <c r="V43" s="1">
        <f t="shared" si="2"/>
        <v>0</v>
      </c>
      <c r="W43" s="1">
        <f t="shared" si="3"/>
        <v>0</v>
      </c>
      <c r="Y43" s="50" t="s">
        <v>277</v>
      </c>
      <c r="Z43" s="51">
        <f t="shared" si="4"/>
        <v>0</v>
      </c>
      <c r="AA43" s="50">
        <v>2</v>
      </c>
      <c r="AB43" s="50">
        <v>500</v>
      </c>
      <c r="AC43" s="50">
        <v>1718588</v>
      </c>
      <c r="AD43" s="50">
        <v>21011907237.12</v>
      </c>
      <c r="AE43" s="50">
        <v>17106216000</v>
      </c>
      <c r="AF43" s="1">
        <f t="shared" si="5"/>
        <v>9953.645667257073</v>
      </c>
      <c r="AG43" s="49">
        <f t="shared" si="6"/>
        <v>0</v>
      </c>
    </row>
    <row r="44" spans="1:33" ht="15">
      <c r="A44" s="9" t="s">
        <v>41</v>
      </c>
      <c r="B44" s="28">
        <f>rawdata08!B42</f>
        <v>13107.167691152337</v>
      </c>
      <c r="C44" s="28">
        <f>rawdata08!C42</f>
        <v>12582.887405527666</v>
      </c>
      <c r="D44" s="28">
        <f>rawdata08!D42</f>
        <v>14021.605024424285</v>
      </c>
      <c r="E44" s="28">
        <f>rawdata08!E42</f>
        <v>12754.10358565737</v>
      </c>
      <c r="F44" s="28">
        <f>rawdata08!F42</f>
        <v>13093.683067805065</v>
      </c>
      <c r="G44" s="34">
        <f t="shared" si="0"/>
        <v>4.059447134947782</v>
      </c>
      <c r="H44" s="8"/>
      <c r="I44" s="28">
        <f>rawdata08!G42</f>
        <v>14233.165521653269</v>
      </c>
      <c r="J44" s="28">
        <f>rawdata08!H42</f>
        <v>13084.79064379103</v>
      </c>
      <c r="K44" s="28">
        <f>rawdata08!I42</f>
        <v>14765.750174459177</v>
      </c>
      <c r="L44" s="28">
        <f>rawdata08!J42</f>
        <v>13937.742363877822</v>
      </c>
      <c r="M44" s="28">
        <f>rawdata08!K42</f>
        <v>15221.224657453862</v>
      </c>
      <c r="N44" s="34">
        <f t="shared" si="7"/>
        <v>16.327613271188326</v>
      </c>
      <c r="O44" s="26"/>
      <c r="P44" s="28">
        <f>rawdata08!L42</f>
        <v>143812</v>
      </c>
      <c r="Q44" s="28">
        <f>rawdata08!M42</f>
        <v>36254</v>
      </c>
      <c r="R44" s="28">
        <f>rawdata08!N42</f>
        <v>35825</v>
      </c>
      <c r="S44" s="28">
        <f>rawdata08!O42</f>
        <v>37650</v>
      </c>
      <c r="T44" s="28">
        <f>rawdata08!P42</f>
        <v>34083</v>
      </c>
      <c r="V44" s="1">
        <f t="shared" si="2"/>
        <v>1</v>
      </c>
      <c r="W44" s="1">
        <f t="shared" si="3"/>
        <v>1</v>
      </c>
      <c r="Y44" s="50" t="s">
        <v>278</v>
      </c>
      <c r="Z44" s="51">
        <f t="shared" si="4"/>
        <v>0</v>
      </c>
      <c r="AA44" s="50">
        <v>2</v>
      </c>
      <c r="AB44" s="50">
        <v>36</v>
      </c>
      <c r="AC44" s="50">
        <v>143812</v>
      </c>
      <c r="AD44" s="50">
        <v>2315343893.76</v>
      </c>
      <c r="AE44" s="50">
        <v>1884968000</v>
      </c>
      <c r="AF44" s="1">
        <f t="shared" si="5"/>
        <v>13107.167691152337</v>
      </c>
      <c r="AG44" s="49">
        <f t="shared" si="6"/>
        <v>0</v>
      </c>
    </row>
    <row r="45" spans="1:33" ht="15">
      <c r="A45" s="9" t="s">
        <v>42</v>
      </c>
      <c r="B45" s="28">
        <f>rawdata08!B43</f>
        <v>8219.422106840584</v>
      </c>
      <c r="C45" s="28">
        <f>rawdata08!C43</f>
        <v>7858.017661207387</v>
      </c>
      <c r="D45" s="28">
        <f>rawdata08!D43</f>
        <v>8325.170633683263</v>
      </c>
      <c r="E45" s="28">
        <f>rawdata08!E43</f>
        <v>8801.313323154458</v>
      </c>
      <c r="F45" s="28">
        <f>rawdata08!F43</f>
        <v>8078.371603092965</v>
      </c>
      <c r="G45" s="34">
        <f t="shared" si="0"/>
        <v>2.8041924997623457</v>
      </c>
      <c r="H45" s="8"/>
      <c r="I45" s="28">
        <f>rawdata08!G43</f>
        <v>9190.184118139541</v>
      </c>
      <c r="J45" s="28">
        <f>rawdata08!H43</f>
        <v>8491.46261654442</v>
      </c>
      <c r="K45" s="28">
        <f>rawdata08!I43</f>
        <v>9296.476457748675</v>
      </c>
      <c r="L45" s="28">
        <f>rawdata08!J43</f>
        <v>9863.876165295002</v>
      </c>
      <c r="M45" s="28">
        <f>rawdata08!K43</f>
        <v>9428.737039085763</v>
      </c>
      <c r="N45" s="34">
        <f t="shared" si="7"/>
        <v>11.037844301583513</v>
      </c>
      <c r="O45" s="26"/>
      <c r="P45" s="28">
        <f>rawdata08!L43</f>
        <v>710685</v>
      </c>
      <c r="Q45" s="28">
        <f>rawdata08!M43</f>
        <v>235318</v>
      </c>
      <c r="R45" s="28">
        <f>rawdata08!N43</f>
        <v>144315</v>
      </c>
      <c r="S45" s="28">
        <f>rawdata08!O43</f>
        <v>161118</v>
      </c>
      <c r="T45" s="28">
        <f>rawdata08!P43</f>
        <v>169934</v>
      </c>
      <c r="V45" s="1">
        <f t="shared" si="2"/>
        <v>1</v>
      </c>
      <c r="W45" s="1">
        <f t="shared" si="3"/>
        <v>1</v>
      </c>
      <c r="Y45" s="50" t="s">
        <v>279</v>
      </c>
      <c r="Z45" s="51">
        <f t="shared" si="4"/>
        <v>0</v>
      </c>
      <c r="AA45" s="50">
        <v>2</v>
      </c>
      <c r="AB45" s="50">
        <v>85</v>
      </c>
      <c r="AC45" s="50">
        <v>710685</v>
      </c>
      <c r="AD45" s="50">
        <v>7175133014.4</v>
      </c>
      <c r="AE45" s="50">
        <v>5841420000</v>
      </c>
      <c r="AF45" s="1">
        <f t="shared" si="5"/>
        <v>8219.422106840584</v>
      </c>
      <c r="AG45" s="49">
        <f t="shared" si="6"/>
        <v>0</v>
      </c>
    </row>
    <row r="46" spans="1:33" ht="15">
      <c r="A46" s="9" t="s">
        <v>43</v>
      </c>
      <c r="B46" s="28">
        <f>rawdata08!B44</f>
        <v>7236.806685218367</v>
      </c>
      <c r="C46" s="28">
        <f>rawdata08!C44</f>
        <v>6798.491086543084</v>
      </c>
      <c r="D46" s="28">
        <f>rawdata08!D44</f>
        <v>6991.54776674938</v>
      </c>
      <c r="E46" s="28">
        <f>rawdata08!E44</f>
        <v>7173.183937434201</v>
      </c>
      <c r="F46" s="28">
        <f>rawdata08!F44</f>
        <v>8540.265832681782</v>
      </c>
      <c r="G46" s="34">
        <f t="shared" si="0"/>
        <v>25.62001955972793</v>
      </c>
      <c r="H46" s="8"/>
      <c r="I46" s="28">
        <f>rawdata08!G44</f>
        <v>8303.361601281555</v>
      </c>
      <c r="J46" s="28">
        <f>rawdata08!H44</f>
        <v>7562.686785512758</v>
      </c>
      <c r="K46" s="28">
        <f>rawdata08!I44</f>
        <v>7713.0893300248135</v>
      </c>
      <c r="L46" s="28">
        <f>rawdata08!J44</f>
        <v>8123.677746026971</v>
      </c>
      <c r="M46" s="28">
        <f>rawdata08!K44</f>
        <v>10757.476544175137</v>
      </c>
      <c r="N46" s="34">
        <f t="shared" si="7"/>
        <v>42.24411045003721</v>
      </c>
      <c r="O46" s="26"/>
      <c r="P46" s="28">
        <f>rawdata08!L44</f>
        <v>121103</v>
      </c>
      <c r="Q46" s="28">
        <f>rawdata08!M44</f>
        <v>47849</v>
      </c>
      <c r="R46" s="28">
        <f>rawdata08!N44</f>
        <v>12896</v>
      </c>
      <c r="S46" s="28">
        <f>rawdata08!O44</f>
        <v>39894</v>
      </c>
      <c r="T46" s="28">
        <f>rawdata08!P44</f>
        <v>20464</v>
      </c>
      <c r="V46" s="1">
        <f t="shared" si="2"/>
        <v>1</v>
      </c>
      <c r="W46" s="1">
        <f t="shared" si="3"/>
        <v>1</v>
      </c>
      <c r="Y46" s="50" t="s">
        <v>280</v>
      </c>
      <c r="Z46" s="51">
        <f t="shared" si="4"/>
        <v>1134</v>
      </c>
      <c r="AA46" s="50">
        <v>2</v>
      </c>
      <c r="AB46" s="50">
        <v>156</v>
      </c>
      <c r="AC46" s="50">
        <v>119969</v>
      </c>
      <c r="AD46" s="50">
        <v>1064737255.68</v>
      </c>
      <c r="AE46" s="50">
        <v>866824000</v>
      </c>
      <c r="AF46" s="1">
        <f t="shared" si="5"/>
        <v>7225.399894972868</v>
      </c>
      <c r="AG46" s="49">
        <f t="shared" si="6"/>
        <v>11.406790245498996</v>
      </c>
    </row>
    <row r="47" spans="1:33" ht="15">
      <c r="A47" s="7" t="s">
        <v>44</v>
      </c>
      <c r="B47" s="28">
        <f>rawdata08!B45</f>
        <v>6843.160493214322</v>
      </c>
      <c r="C47" s="28">
        <f>rawdata08!C45</f>
        <v>6876.680934483221</v>
      </c>
      <c r="D47" s="28">
        <f>rawdata08!D45</f>
        <v>6690.564940512508</v>
      </c>
      <c r="E47" s="28">
        <f>rawdata08!E45</f>
        <v>6849.152604118178</v>
      </c>
      <c r="F47" s="28">
        <f>rawdata08!F45</f>
        <v>6935.990604773552</v>
      </c>
      <c r="G47" s="34">
        <f t="shared" si="0"/>
        <v>0.8624752384965547</v>
      </c>
      <c r="H47" s="8"/>
      <c r="I47" s="28">
        <f>rawdata08!G45</f>
        <v>7706.454124925152</v>
      </c>
      <c r="J47" s="28">
        <f>rawdata08!H45</f>
        <v>7445.205237957563</v>
      </c>
      <c r="K47" s="28">
        <f>rawdata08!I45</f>
        <v>7494.380147956071</v>
      </c>
      <c r="L47" s="28">
        <f>rawdata08!J45</f>
        <v>7768.035749703503</v>
      </c>
      <c r="M47" s="28">
        <f>rawdata08!K45</f>
        <v>8162.853535130553</v>
      </c>
      <c r="N47" s="34">
        <f t="shared" si="7"/>
        <v>9.639066677628099</v>
      </c>
      <c r="O47" s="26"/>
      <c r="P47" s="28">
        <f>rawdata08!L45</f>
        <v>966963</v>
      </c>
      <c r="Q47" s="28">
        <f>rawdata08!M45</f>
        <v>283622</v>
      </c>
      <c r="R47" s="28">
        <f>rawdata08!N45</f>
        <v>209792</v>
      </c>
      <c r="S47" s="28">
        <f>rawdata08!O45</f>
        <v>247051</v>
      </c>
      <c r="T47" s="28">
        <f>rawdata08!P45</f>
        <v>226498</v>
      </c>
      <c r="V47" s="1">
        <f t="shared" si="2"/>
        <v>1</v>
      </c>
      <c r="W47" s="1">
        <f t="shared" si="3"/>
        <v>1</v>
      </c>
      <c r="Y47" s="50" t="s">
        <v>281</v>
      </c>
      <c r="Z47" s="51">
        <f t="shared" si="4"/>
        <v>0</v>
      </c>
      <c r="AA47" s="50">
        <v>2</v>
      </c>
      <c r="AB47" s="50">
        <v>135</v>
      </c>
      <c r="AC47" s="50">
        <v>966963</v>
      </c>
      <c r="AD47" s="50">
        <v>8127895390.56</v>
      </c>
      <c r="AE47" s="50">
        <v>6617083000</v>
      </c>
      <c r="AF47" s="1">
        <f t="shared" si="5"/>
        <v>6843.160493214322</v>
      </c>
      <c r="AG47" s="49">
        <f t="shared" si="6"/>
        <v>0</v>
      </c>
    </row>
    <row r="48" spans="1:33" ht="15">
      <c r="A48" s="7" t="s">
        <v>45</v>
      </c>
      <c r="B48" s="28">
        <f>rawdata08!B46</f>
        <v>7323.663469880402</v>
      </c>
      <c r="C48" s="28">
        <f>rawdata08!C46</f>
        <v>7311.913811442609</v>
      </c>
      <c r="D48" s="28">
        <f>rawdata08!D46</f>
        <v>7340.006779989346</v>
      </c>
      <c r="E48" s="28">
        <f>rawdata08!E46</f>
        <v>7287.535122332778</v>
      </c>
      <c r="F48" s="28">
        <f>rawdata08!F46</f>
        <v>7355.432861341357</v>
      </c>
      <c r="G48" s="34">
        <f t="shared" si="0"/>
        <v>0.5951800174482971</v>
      </c>
      <c r="H48" s="8"/>
      <c r="I48" s="28">
        <f>rawdata08!G46</f>
        <v>8232.249055772956</v>
      </c>
      <c r="J48" s="28">
        <f>rawdata08!H46</f>
        <v>7733.476715299889</v>
      </c>
      <c r="K48" s="28">
        <f>rawdata08!I46</f>
        <v>8055.931390029894</v>
      </c>
      <c r="L48" s="28">
        <f>rawdata08!J46</f>
        <v>8370.662856193985</v>
      </c>
      <c r="M48" s="28">
        <f>rawdata08!K46</f>
        <v>8772.219143211305</v>
      </c>
      <c r="N48" s="34">
        <f t="shared" si="7"/>
        <v>13.431765118738518</v>
      </c>
      <c r="O48" s="26"/>
      <c r="P48" s="28">
        <f>rawdata08!L46</f>
        <v>4578348</v>
      </c>
      <c r="Q48" s="28">
        <f>rawdata08!M46</f>
        <v>1154492</v>
      </c>
      <c r="R48" s="28">
        <f>rawdata08!N46</f>
        <v>1135695</v>
      </c>
      <c r="S48" s="28">
        <f>rawdata08!O46</f>
        <v>1144215</v>
      </c>
      <c r="T48" s="28">
        <f>rawdata08!P46</f>
        <v>1143946</v>
      </c>
      <c r="V48" s="1">
        <f t="shared" si="2"/>
        <v>1</v>
      </c>
      <c r="W48" s="1">
        <f t="shared" si="3"/>
        <v>1</v>
      </c>
      <c r="Y48" s="50" t="s">
        <v>282</v>
      </c>
      <c r="Z48" s="51">
        <f t="shared" si="4"/>
        <v>0</v>
      </c>
      <c r="AA48" s="50">
        <v>2</v>
      </c>
      <c r="AB48" s="50">
        <v>1030</v>
      </c>
      <c r="AC48" s="50">
        <v>4578348</v>
      </c>
      <c r="AD48" s="50">
        <v>41185913529.6</v>
      </c>
      <c r="AE48" s="50">
        <v>33530280000</v>
      </c>
      <c r="AF48" s="1">
        <f t="shared" si="5"/>
        <v>7323.663469880402</v>
      </c>
      <c r="AG48" s="49">
        <f t="shared" si="6"/>
        <v>0</v>
      </c>
    </row>
    <row r="49" spans="1:33" ht="15">
      <c r="A49" s="7" t="s">
        <v>46</v>
      </c>
      <c r="B49" s="28">
        <f>rawdata08!B47</f>
        <v>5118.215612046434</v>
      </c>
      <c r="C49" s="28">
        <f>rawdata08!C47</f>
        <v>4908.925160618163</v>
      </c>
      <c r="D49" s="28">
        <f>rawdata08!D47</f>
        <v>5026.804025373205</v>
      </c>
      <c r="E49" s="28">
        <f>rawdata08!E47</f>
        <v>4889.336321573163</v>
      </c>
      <c r="F49" s="28">
        <f>rawdata08!F47</f>
        <v>5698.792654713708</v>
      </c>
      <c r="G49" s="34">
        <f t="shared" si="0"/>
        <v>16.09043666895258</v>
      </c>
      <c r="H49" s="8"/>
      <c r="I49" s="28">
        <f>rawdata08!G47</f>
        <v>5765.130843372628</v>
      </c>
      <c r="J49" s="28">
        <f>rawdata08!H47</f>
        <v>5409.287764419885</v>
      </c>
      <c r="K49" s="28">
        <f>rawdata08!I47</f>
        <v>5549.852148614489</v>
      </c>
      <c r="L49" s="28">
        <f>rawdata08!J47</f>
        <v>5541.678716020821</v>
      </c>
      <c r="M49" s="28">
        <f>rawdata08!K47</f>
        <v>6622.845575477155</v>
      </c>
      <c r="N49" s="34">
        <f t="shared" si="7"/>
        <v>22.43470608163174</v>
      </c>
      <c r="O49" s="26"/>
      <c r="P49" s="28">
        <f>rawdata08!L47</f>
        <v>556314</v>
      </c>
      <c r="Q49" s="28">
        <f>rawdata08!M47</f>
        <v>195806</v>
      </c>
      <c r="R49" s="28">
        <f>rawdata08!N47</f>
        <v>83868</v>
      </c>
      <c r="S49" s="28">
        <f>rawdata08!O47</f>
        <v>138320</v>
      </c>
      <c r="T49" s="28">
        <f>rawdata08!P47</f>
        <v>138320</v>
      </c>
      <c r="V49" s="1">
        <f t="shared" si="2"/>
        <v>1</v>
      </c>
      <c r="W49" s="1">
        <f t="shared" si="3"/>
        <v>1</v>
      </c>
      <c r="Y49" s="50" t="s">
        <v>283</v>
      </c>
      <c r="Z49" s="51">
        <f t="shared" si="4"/>
        <v>0</v>
      </c>
      <c r="AA49" s="50">
        <v>2</v>
      </c>
      <c r="AB49" s="50">
        <v>40</v>
      </c>
      <c r="AC49" s="50">
        <v>556314</v>
      </c>
      <c r="AD49" s="50">
        <v>3497438527.2</v>
      </c>
      <c r="AE49" s="50">
        <v>2847335000</v>
      </c>
      <c r="AF49" s="1">
        <f t="shared" si="5"/>
        <v>5118.215612046434</v>
      </c>
      <c r="AG49" s="49">
        <f t="shared" si="6"/>
        <v>0</v>
      </c>
    </row>
    <row r="50" spans="1:33" ht="15">
      <c r="A50" s="7" t="s">
        <v>47</v>
      </c>
      <c r="B50" s="28">
        <f>rawdata08!B48</f>
        <v>13060.049089559907</v>
      </c>
      <c r="C50" s="28">
        <f>rawdata08!C48</f>
        <v>12786.829134720701</v>
      </c>
      <c r="D50" s="28">
        <f>rawdata08!D48</f>
        <v>12742.479309891842</v>
      </c>
      <c r="E50" s="28">
        <f>rawdata08!E48</f>
        <v>13481.673401473734</v>
      </c>
      <c r="F50" s="28">
        <f>rawdata08!F48</f>
        <v>13260.419054605474</v>
      </c>
      <c r="G50" s="34">
        <f t="shared" si="0"/>
        <v>3.7037322927762517</v>
      </c>
      <c r="H50" s="8"/>
      <c r="I50" s="28">
        <f>rawdata08!G48</f>
        <v>13488.61236371939</v>
      </c>
      <c r="J50" s="28">
        <f>rawdata08!H48</f>
        <v>13031.900328587075</v>
      </c>
      <c r="K50" s="28">
        <f>rawdata08!I48</f>
        <v>12980.864386740815</v>
      </c>
      <c r="L50" s="28">
        <f>rawdata08!J48</f>
        <v>13851.152840503923</v>
      </c>
      <c r="M50" s="28">
        <f>rawdata08!K48</f>
        <v>14129.430104075926</v>
      </c>
      <c r="N50" s="34">
        <f t="shared" si="7"/>
        <v>8.421870547009052</v>
      </c>
      <c r="O50" s="26"/>
      <c r="P50" s="28">
        <f>rawdata08!L48</f>
        <v>87595</v>
      </c>
      <c r="Q50" s="28">
        <f>rawdata08!M48</f>
        <v>21912</v>
      </c>
      <c r="R50" s="28">
        <f>rawdata08!N48</f>
        <v>22837</v>
      </c>
      <c r="S50" s="28">
        <f>rawdata08!O48</f>
        <v>21035</v>
      </c>
      <c r="T50" s="28">
        <f>rawdata08!P48</f>
        <v>21811</v>
      </c>
      <c r="V50" s="1">
        <f t="shared" si="2"/>
        <v>1</v>
      </c>
      <c r="W50" s="1">
        <f t="shared" si="3"/>
        <v>1</v>
      </c>
      <c r="Y50" s="50" t="s">
        <v>284</v>
      </c>
      <c r="Z50" s="51">
        <f t="shared" si="4"/>
        <v>0</v>
      </c>
      <c r="AA50" s="50">
        <v>2</v>
      </c>
      <c r="AB50" s="50">
        <v>236</v>
      </c>
      <c r="AC50" s="50">
        <v>87595</v>
      </c>
      <c r="AD50" s="50">
        <v>1405191938.4</v>
      </c>
      <c r="AE50" s="50">
        <v>1143995000</v>
      </c>
      <c r="AF50" s="1">
        <f t="shared" si="5"/>
        <v>13060.049089559907</v>
      </c>
      <c r="AG50" s="49">
        <f t="shared" si="6"/>
        <v>0</v>
      </c>
    </row>
    <row r="51" spans="1:33" ht="15">
      <c r="A51" s="7" t="s">
        <v>48</v>
      </c>
      <c r="B51" s="28">
        <f>rawdata08!B49</f>
        <v>9973.252782410955</v>
      </c>
      <c r="C51" s="28">
        <f>rawdata08!C49</f>
        <v>11391.402518225386</v>
      </c>
      <c r="D51" s="28">
        <f>rawdata08!D49</f>
        <v>9798.62383090464</v>
      </c>
      <c r="E51" s="28">
        <f>rawdata08!E49</f>
        <v>9179.322937707037</v>
      </c>
      <c r="F51" s="28">
        <f>rawdata08!F49</f>
        <v>9127.7706052381</v>
      </c>
      <c r="G51" s="34">
        <f t="shared" si="0"/>
        <v>-19.871406610078484</v>
      </c>
      <c r="H51" s="8"/>
      <c r="I51" s="28">
        <f>rawdata08!G49</f>
        <v>10662.305206859935</v>
      </c>
      <c r="J51" s="28">
        <f>rawdata08!H49</f>
        <v>11842.20385558802</v>
      </c>
      <c r="K51" s="28">
        <f>rawdata08!I49</f>
        <v>10325.989172191334</v>
      </c>
      <c r="L51" s="28">
        <f>rawdata08!J49</f>
        <v>9860.625353478226</v>
      </c>
      <c r="M51" s="28">
        <f>rawdata08!K49</f>
        <v>10266.581273910819</v>
      </c>
      <c r="N51" s="34">
        <f t="shared" si="7"/>
        <v>-13.305146583283209</v>
      </c>
      <c r="O51" s="26"/>
      <c r="P51" s="28">
        <f>rawdata08!L49</f>
        <v>1230857</v>
      </c>
      <c r="Q51" s="28">
        <f>rawdata08!M49</f>
        <v>379553</v>
      </c>
      <c r="R51" s="28">
        <f>rawdata08!N49</f>
        <v>246772</v>
      </c>
      <c r="S51" s="28">
        <f>rawdata08!O49</f>
        <v>309425</v>
      </c>
      <c r="T51" s="28">
        <f>rawdata08!P49</f>
        <v>295107</v>
      </c>
      <c r="V51" s="1">
        <f t="shared" si="2"/>
        <v>0</v>
      </c>
      <c r="W51" s="1">
        <f t="shared" si="3"/>
        <v>0</v>
      </c>
      <c r="Y51" s="50" t="s">
        <v>285</v>
      </c>
      <c r="Z51" s="51">
        <f t="shared" si="4"/>
        <v>0</v>
      </c>
      <c r="AA51" s="50">
        <v>2</v>
      </c>
      <c r="AB51" s="50">
        <v>132</v>
      </c>
      <c r="AC51" s="50">
        <v>1230857</v>
      </c>
      <c r="AD51" s="50">
        <v>15078423951.36</v>
      </c>
      <c r="AE51" s="50">
        <v>12275648000</v>
      </c>
      <c r="AF51" s="1">
        <f t="shared" si="5"/>
        <v>9973.252782410955</v>
      </c>
      <c r="AG51" s="49">
        <f t="shared" si="6"/>
        <v>0</v>
      </c>
    </row>
    <row r="52" spans="1:33" ht="15">
      <c r="A52" s="7" t="s">
        <v>49</v>
      </c>
      <c r="B52" s="28">
        <f>rawdata08!B50</f>
        <v>8155.271684654654</v>
      </c>
      <c r="C52" s="28">
        <f>rawdata08!C50</f>
        <v>8164.092409240924</v>
      </c>
      <c r="D52" s="28">
        <f>rawdata08!D50</f>
        <v>7826.581652283846</v>
      </c>
      <c r="E52" s="28">
        <f>rawdata08!E50</f>
        <v>8291.216258929137</v>
      </c>
      <c r="F52" s="28">
        <f>rawdata08!F50</f>
        <v>8343.590155378006</v>
      </c>
      <c r="G52" s="34">
        <f t="shared" si="0"/>
        <v>2.1986246252419748</v>
      </c>
      <c r="H52" s="8"/>
      <c r="I52" s="28">
        <f>rawdata08!G50</f>
        <v>8900.950488356371</v>
      </c>
      <c r="J52" s="28">
        <f>rawdata08!H50</f>
        <v>8595.562889622295</v>
      </c>
      <c r="K52" s="28">
        <f>rawdata08!I50</f>
        <v>8441.747610933562</v>
      </c>
      <c r="L52" s="28">
        <f>rawdata08!J50</f>
        <v>9098.497060496871</v>
      </c>
      <c r="M52" s="28">
        <f>rawdata08!K50</f>
        <v>9504.151443369334</v>
      </c>
      <c r="N52" s="34">
        <f t="shared" si="7"/>
        <v>10.57043692675447</v>
      </c>
      <c r="O52" s="26"/>
      <c r="P52" s="28">
        <f>rawdata08!L50</f>
        <v>1029576</v>
      </c>
      <c r="Q52" s="28">
        <f>rawdata08!M50</f>
        <v>272700</v>
      </c>
      <c r="R52" s="28">
        <f>rawdata08!N50</f>
        <v>254702</v>
      </c>
      <c r="S52" s="28">
        <f>rawdata08!O50</f>
        <v>253104</v>
      </c>
      <c r="T52" s="28">
        <f>rawdata08!P50</f>
        <v>249070</v>
      </c>
      <c r="V52" s="1">
        <f t="shared" si="2"/>
        <v>1</v>
      </c>
      <c r="W52" s="1">
        <f t="shared" si="3"/>
        <v>1</v>
      </c>
      <c r="Y52" s="50" t="s">
        <v>286</v>
      </c>
      <c r="Z52" s="51">
        <f t="shared" si="4"/>
        <v>0</v>
      </c>
      <c r="AA52" s="50">
        <v>2</v>
      </c>
      <c r="AB52" s="50">
        <v>295</v>
      </c>
      <c r="AC52" s="50">
        <v>1029576</v>
      </c>
      <c r="AD52" s="50">
        <v>10313554487.04</v>
      </c>
      <c r="AE52" s="50">
        <v>8396472000</v>
      </c>
      <c r="AF52" s="1">
        <f t="shared" si="5"/>
        <v>8155.271684654654</v>
      </c>
      <c r="AG52" s="49">
        <f t="shared" si="6"/>
        <v>0</v>
      </c>
    </row>
    <row r="53" spans="1:33" ht="15">
      <c r="A53" s="9" t="s">
        <v>50</v>
      </c>
      <c r="B53" s="28">
        <f>rawdata08!B51</f>
        <v>8714.38408433457</v>
      </c>
      <c r="C53" s="28">
        <f>rawdata08!C51</f>
        <v>8806.479006570888</v>
      </c>
      <c r="D53" s="28">
        <f>rawdata08!D51</f>
        <v>8675.801608882846</v>
      </c>
      <c r="E53" s="28">
        <f>rawdata08!E51</f>
        <v>8837.239744808676</v>
      </c>
      <c r="F53" s="28">
        <f>rawdata08!F51</f>
        <v>8522.43637780642</v>
      </c>
      <c r="G53" s="34">
        <f t="shared" si="0"/>
        <v>-3.22538245481005</v>
      </c>
      <c r="H53" s="8"/>
      <c r="I53" s="28">
        <f>rawdata08!G51</f>
        <v>9852.080856123663</v>
      </c>
      <c r="J53" s="28">
        <f>rawdata08!H51</f>
        <v>9687.31206147678</v>
      </c>
      <c r="K53" s="28">
        <f>rawdata08!I51</f>
        <v>9812.726603217765</v>
      </c>
      <c r="L53" s="28">
        <f>rawdata08!J51</f>
        <v>9980.185468424896</v>
      </c>
      <c r="M53" s="28">
        <f>rawdata08!K51</f>
        <v>9931.776625400917</v>
      </c>
      <c r="N53" s="34">
        <f t="shared" si="7"/>
        <v>2.5235541332078215</v>
      </c>
      <c r="O53" s="26"/>
      <c r="P53" s="28">
        <f>rawdata08!L51</f>
        <v>281735</v>
      </c>
      <c r="Q53" s="28">
        <f>rawdata08!M51</f>
        <v>71832</v>
      </c>
      <c r="R53" s="28">
        <f>rawdata08!N51</f>
        <v>70608</v>
      </c>
      <c r="S53" s="28">
        <f>rawdata08!O51</f>
        <v>72573</v>
      </c>
      <c r="T53" s="28">
        <f>rawdata08!P51</f>
        <v>66722</v>
      </c>
      <c r="V53" s="1">
        <f t="shared" si="2"/>
        <v>0</v>
      </c>
      <c r="W53" s="1">
        <f t="shared" si="3"/>
        <v>1</v>
      </c>
      <c r="Y53" s="50" t="s">
        <v>287</v>
      </c>
      <c r="Z53" s="51">
        <f t="shared" si="4"/>
        <v>0</v>
      </c>
      <c r="AA53" s="50">
        <v>2</v>
      </c>
      <c r="AB53" s="50">
        <v>55</v>
      </c>
      <c r="AC53" s="50">
        <v>281735</v>
      </c>
      <c r="AD53" s="50">
        <v>3015706163.04</v>
      </c>
      <c r="AE53" s="50">
        <v>2455147000</v>
      </c>
      <c r="AF53" s="1">
        <f t="shared" si="5"/>
        <v>8714.38408433457</v>
      </c>
      <c r="AG53" s="49">
        <f t="shared" si="6"/>
        <v>0</v>
      </c>
    </row>
    <row r="54" spans="1:33" ht="15">
      <c r="A54" s="7" t="s">
        <v>51</v>
      </c>
      <c r="B54" s="28">
        <f>rawdata08!B52</f>
        <v>9956.584006295447</v>
      </c>
      <c r="C54" s="28">
        <f>rawdata08!C52</f>
        <v>9805.147850632598</v>
      </c>
      <c r="D54" s="28">
        <f>rawdata08!D52</f>
        <v>9740.163277780608</v>
      </c>
      <c r="E54" s="28">
        <f>rawdata08!E52</f>
        <v>10047.514410369096</v>
      </c>
      <c r="F54" s="28">
        <f>rawdata08!F52</f>
        <v>10236.080469655612</v>
      </c>
      <c r="G54" s="34">
        <f t="shared" si="0"/>
        <v>4.394962988704047</v>
      </c>
      <c r="H54" s="8"/>
      <c r="I54" s="28">
        <f>rawdata08!G52</f>
        <v>10660.71994368203</v>
      </c>
      <c r="J54" s="28">
        <f>rawdata08!H52</f>
        <v>10128.929967419246</v>
      </c>
      <c r="K54" s="28">
        <f>rawdata08!I52</f>
        <v>10198.230154062727</v>
      </c>
      <c r="L54" s="28">
        <f>rawdata08!J52</f>
        <v>10731.555409973294</v>
      </c>
      <c r="M54" s="28">
        <f>rawdata08!K52</f>
        <v>11597.207680514528</v>
      </c>
      <c r="N54" s="34">
        <f t="shared" si="7"/>
        <v>14.495881774463337</v>
      </c>
      <c r="O54" s="26"/>
      <c r="P54" s="28">
        <f>rawdata08!L52</f>
        <v>867929</v>
      </c>
      <c r="Q54" s="28">
        <f>rawdata08!M52</f>
        <v>218227</v>
      </c>
      <c r="R54" s="28">
        <f>rawdata08!N52</f>
        <v>215951</v>
      </c>
      <c r="S54" s="28">
        <f>rawdata08!O52</f>
        <v>219807</v>
      </c>
      <c r="T54" s="28">
        <f>rawdata08!P52</f>
        <v>213944</v>
      </c>
      <c r="V54" s="1">
        <f t="shared" si="2"/>
        <v>1</v>
      </c>
      <c r="W54" s="1">
        <f t="shared" si="3"/>
        <v>1</v>
      </c>
      <c r="Y54" s="50" t="s">
        <v>288</v>
      </c>
      <c r="Z54" s="51">
        <f t="shared" si="4"/>
        <v>917</v>
      </c>
      <c r="AA54" s="50">
        <v>2</v>
      </c>
      <c r="AB54" s="50">
        <v>424</v>
      </c>
      <c r="AC54" s="50">
        <v>867012</v>
      </c>
      <c r="AD54" s="50">
        <v>10603890028.8</v>
      </c>
      <c r="AE54" s="50">
        <v>8632840000</v>
      </c>
      <c r="AF54" s="1">
        <f t="shared" si="5"/>
        <v>9957.001748534045</v>
      </c>
      <c r="AG54" s="49">
        <f t="shared" si="6"/>
        <v>-0.4177422385982936</v>
      </c>
    </row>
    <row r="55" spans="1:33" ht="15.75" thickBot="1">
      <c r="A55" s="11" t="s">
        <v>52</v>
      </c>
      <c r="B55" s="28">
        <f>rawdata08!B53</f>
        <v>12826.074821783675</v>
      </c>
      <c r="C55" s="28">
        <f>rawdata08!C53</f>
        <v>12933.659798577104</v>
      </c>
      <c r="D55" s="28">
        <f>rawdata08!D53</f>
        <v>12498.607137479295</v>
      </c>
      <c r="E55" s="29">
        <f>rawdata08!E53</f>
        <v>12079.20792079208</v>
      </c>
      <c r="F55" s="29">
        <f>rawdata08!F53</f>
        <v>13765.577766942955</v>
      </c>
      <c r="G55" s="35">
        <f t="shared" si="0"/>
        <v>6.432193063075424</v>
      </c>
      <c r="H55" s="17"/>
      <c r="I55" s="29">
        <f>rawdata08!G53</f>
        <v>13840.239094788989</v>
      </c>
      <c r="J55" s="29">
        <f>rawdata08!H53</f>
        <v>13665.249930703132</v>
      </c>
      <c r="K55" s="29">
        <f>rawdata08!I53</f>
        <v>13523.791597650956</v>
      </c>
      <c r="L55" s="29">
        <f>rawdata08!J53</f>
        <v>12942.504776793468</v>
      </c>
      <c r="M55" s="29">
        <f>rawdata08!K53</f>
        <v>15190.736226231107</v>
      </c>
      <c r="N55" s="35">
        <f t="shared" si="7"/>
        <v>11.163252068302878</v>
      </c>
      <c r="O55" s="30"/>
      <c r="P55" s="29">
        <f>rawdata08!L53</f>
        <v>85991</v>
      </c>
      <c r="Q55" s="29">
        <f>rawdata08!M53</f>
        <v>21646</v>
      </c>
      <c r="R55" s="29">
        <f>rawdata08!N53</f>
        <v>26564</v>
      </c>
      <c r="S55" s="29">
        <f>rawdata08!O53</f>
        <v>17271</v>
      </c>
      <c r="T55" s="29">
        <f>rawdata08!P53</f>
        <v>20510</v>
      </c>
      <c r="U55" s="25"/>
      <c r="V55" s="1">
        <f t="shared" si="2"/>
        <v>1</v>
      </c>
      <c r="W55" s="1">
        <f t="shared" si="3"/>
        <v>1</v>
      </c>
      <c r="X55" s="25"/>
      <c r="Y55" s="50" t="s">
        <v>289</v>
      </c>
      <c r="Z55" s="51">
        <f t="shared" si="4"/>
        <v>0</v>
      </c>
      <c r="AA55" s="50">
        <v>2</v>
      </c>
      <c r="AB55" s="50">
        <v>48</v>
      </c>
      <c r="AC55" s="50">
        <v>85991</v>
      </c>
      <c r="AD55" s="50">
        <v>1354747292.64</v>
      </c>
      <c r="AE55" s="50">
        <v>1102927000</v>
      </c>
      <c r="AF55" s="1">
        <f t="shared" si="5"/>
        <v>12826.074821783675</v>
      </c>
      <c r="AG55" s="49">
        <f t="shared" si="6"/>
        <v>0</v>
      </c>
    </row>
    <row r="56" spans="1:31" ht="30" customHeight="1" thickTop="1">
      <c r="A56" s="87" t="s">
        <v>63</v>
      </c>
      <c r="B56" s="88"/>
      <c r="C56" s="88"/>
      <c r="D56" s="88"/>
      <c r="E56" s="39"/>
      <c r="F56" s="13"/>
      <c r="G56" s="39">
        <f>+V4</f>
        <v>36</v>
      </c>
      <c r="H56" s="13"/>
      <c r="I56" s="13"/>
      <c r="J56" s="39"/>
      <c r="K56" s="13"/>
      <c r="L56" s="13"/>
      <c r="M56" s="13"/>
      <c r="N56" s="39">
        <f>+W4</f>
        <v>45</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4.210476647481874</v>
      </c>
      <c r="H57" s="14"/>
      <c r="I57" s="14"/>
      <c r="J57" s="36"/>
      <c r="K57" s="14"/>
      <c r="L57" s="14"/>
      <c r="M57" s="14"/>
      <c r="N57" s="36">
        <f>MEDIAN(N$5:N$55)</f>
        <v>12.156558230805311</v>
      </c>
    </row>
    <row r="58" spans="1:14" ht="15">
      <c r="A58" s="3" t="s">
        <v>55</v>
      </c>
      <c r="B58" s="12"/>
      <c r="C58" s="12"/>
      <c r="D58" s="12"/>
      <c r="E58" s="36"/>
      <c r="F58" s="14"/>
      <c r="G58" s="36">
        <f>AVERAGE(G$5:G$55)</f>
        <v>4.940610968390029</v>
      </c>
      <c r="H58" s="14"/>
      <c r="I58" s="14"/>
      <c r="J58" s="36"/>
      <c r="K58" s="14"/>
      <c r="L58" s="14"/>
      <c r="M58" s="14"/>
      <c r="N58" s="36">
        <f>AVERAGE(N$5:N$55)</f>
        <v>13.995849746404012</v>
      </c>
    </row>
    <row r="59" spans="1:14" ht="15.75" thickBot="1">
      <c r="A59" s="18" t="s">
        <v>2</v>
      </c>
      <c r="B59" s="19"/>
      <c r="C59" s="19"/>
      <c r="D59" s="19"/>
      <c r="E59" s="37"/>
      <c r="F59" s="20"/>
      <c r="G59" s="37">
        <f>SUMPRODUCT(G5:G55,P5:P55)/SUM(P5:P55)</f>
        <v>2.2756886307486224</v>
      </c>
      <c r="H59" s="20"/>
      <c r="I59" s="20"/>
      <c r="J59" s="37"/>
      <c r="K59" s="20"/>
      <c r="L59" s="20"/>
      <c r="M59" s="20"/>
      <c r="N59" s="37">
        <f>SUMPRODUCT(N5:N55,P5:P55)/SUM(P5:P55)</f>
        <v>12.109069569446872</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5" t="s">
        <v>57</v>
      </c>
      <c r="B62" s="85"/>
      <c r="C62" s="85"/>
      <c r="D62" s="85"/>
      <c r="E62" s="85"/>
      <c r="F62" s="85"/>
      <c r="G62" s="85"/>
      <c r="H62" s="85"/>
      <c r="I62" s="85"/>
      <c r="J62" s="85"/>
      <c r="K62" s="85"/>
      <c r="L62" s="85"/>
      <c r="M62" s="85"/>
    </row>
    <row r="63" spans="1:13" ht="15">
      <c r="A63" s="85"/>
      <c r="B63" s="85"/>
      <c r="C63" s="85"/>
      <c r="D63" s="85"/>
      <c r="E63" s="85"/>
      <c r="F63" s="85"/>
      <c r="G63" s="85"/>
      <c r="H63" s="85"/>
      <c r="I63" s="85"/>
      <c r="J63" s="85"/>
      <c r="K63" s="85"/>
      <c r="L63" s="85"/>
      <c r="M63" s="85"/>
    </row>
    <row r="64" spans="1:13" ht="30" customHeight="1">
      <c r="A64" s="75" t="s">
        <v>65</v>
      </c>
      <c r="B64" s="76"/>
      <c r="C64" s="76"/>
      <c r="D64" s="76"/>
      <c r="E64" s="76"/>
      <c r="F64" s="76"/>
      <c r="G64" s="76"/>
      <c r="H64" s="76"/>
      <c r="I64" s="76"/>
      <c r="J64" s="76"/>
      <c r="K64" s="76"/>
      <c r="L64" s="76"/>
      <c r="M64" s="76"/>
    </row>
    <row r="65" spans="1:13" ht="17.25">
      <c r="A65" s="24" t="s">
        <v>66</v>
      </c>
      <c r="B65" s="12"/>
      <c r="C65" s="12"/>
      <c r="D65" s="12"/>
      <c r="E65" s="15"/>
      <c r="F65" s="15"/>
      <c r="G65" s="15"/>
      <c r="H65" s="15"/>
      <c r="I65" s="15"/>
      <c r="J65" s="15"/>
      <c r="K65" s="15"/>
      <c r="L65" s="15"/>
      <c r="M65" s="15"/>
    </row>
    <row r="66" spans="1:13" ht="117.75" customHeight="1">
      <c r="A66" s="79" t="s">
        <v>59</v>
      </c>
      <c r="B66" s="79"/>
      <c r="C66" s="79"/>
      <c r="D66" s="79"/>
      <c r="E66" s="79"/>
      <c r="F66" s="79"/>
      <c r="G66" s="79"/>
      <c r="H66" s="79"/>
      <c r="I66" s="79"/>
      <c r="J66" s="79"/>
      <c r="K66" s="79"/>
      <c r="L66" s="79"/>
      <c r="M66" s="79"/>
    </row>
    <row r="67" spans="1:13" ht="30" customHeight="1">
      <c r="A67" s="89" t="s">
        <v>3</v>
      </c>
      <c r="B67" s="81"/>
      <c r="C67" s="81"/>
      <c r="D67" s="81"/>
      <c r="E67" s="81"/>
      <c r="F67" s="81"/>
      <c r="G67" s="81"/>
      <c r="H67" s="81"/>
      <c r="I67" s="81"/>
      <c r="J67" s="81"/>
      <c r="K67" s="81"/>
      <c r="L67" s="81"/>
      <c r="M67" s="81"/>
    </row>
  </sheetData>
  <sheetProtection/>
  <mergeCells count="10">
    <mergeCell ref="A66:M66"/>
    <mergeCell ref="A67:M67"/>
    <mergeCell ref="A2:A3"/>
    <mergeCell ref="A56:D56"/>
    <mergeCell ref="A1:Q1"/>
    <mergeCell ref="B2:G2"/>
    <mergeCell ref="I2:N2"/>
    <mergeCell ref="P2:Q2"/>
    <mergeCell ref="A62:M63"/>
    <mergeCell ref="A64:M6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9204.433571934796</v>
      </c>
      <c r="C2" s="45">
        <v>10297.283017254793</v>
      </c>
      <c r="D2" s="45">
        <v>8705.847796016673</v>
      </c>
      <c r="E2" s="45">
        <v>8328.773443109752</v>
      </c>
      <c r="F2" s="45">
        <v>9485.623848898796</v>
      </c>
      <c r="G2" s="45">
        <v>10064.702363660606</v>
      </c>
      <c r="H2" s="45">
        <v>10700.220301742445</v>
      </c>
      <c r="I2" s="45">
        <v>9354.480837491576</v>
      </c>
      <c r="J2" s="45">
        <v>9275.419259907256</v>
      </c>
      <c r="K2" s="45">
        <v>10929.615822005935</v>
      </c>
      <c r="L2" s="45">
        <v>48037565</v>
      </c>
      <c r="M2" s="45">
        <v>12023963</v>
      </c>
      <c r="N2" s="45">
        <v>11997255</v>
      </c>
      <c r="O2" s="45">
        <v>12025655</v>
      </c>
      <c r="P2" s="45">
        <v>11990692</v>
      </c>
      <c r="Q2" s="45">
        <v>8.556729439047105</v>
      </c>
      <c r="R2" s="45">
        <v>-2.0988433994323903</v>
      </c>
      <c r="S2" s="45">
        <v>9485.623848898796</v>
      </c>
      <c r="T2" s="45">
        <v>11990692</v>
      </c>
      <c r="U2" s="45">
        <v>10929.615822005935</v>
      </c>
    </row>
    <row r="3" spans="1:21" ht="12.75">
      <c r="A3" s="45">
        <v>1</v>
      </c>
      <c r="B3" s="45">
        <v>8152.070414136669</v>
      </c>
      <c r="C3" s="45">
        <v>8699.189463019251</v>
      </c>
      <c r="D3" s="45">
        <v>8107.488259570229</v>
      </c>
      <c r="E3" s="45">
        <v>7869.685284239334</v>
      </c>
      <c r="F3" s="45">
        <v>7902.86304925626</v>
      </c>
      <c r="G3" s="45">
        <v>9104.027491556953</v>
      </c>
      <c r="H3" s="45">
        <v>9254.118541033435</v>
      </c>
      <c r="I3" s="45">
        <v>8912.463355628292</v>
      </c>
      <c r="J3" s="45">
        <v>8963.415847742257</v>
      </c>
      <c r="K3" s="45">
        <v>9398.852915118827</v>
      </c>
      <c r="L3" s="45">
        <v>742919</v>
      </c>
      <c r="M3" s="45">
        <v>197400</v>
      </c>
      <c r="N3" s="45">
        <v>175675</v>
      </c>
      <c r="O3" s="45">
        <v>241170</v>
      </c>
      <c r="P3" s="45">
        <v>128674</v>
      </c>
      <c r="Q3" s="45">
        <v>10.076429375021673</v>
      </c>
      <c r="R3" s="45">
        <v>-1.5399153002232324</v>
      </c>
      <c r="S3" s="45">
        <v>7902.86304925626</v>
      </c>
      <c r="T3" s="45">
        <v>128674</v>
      </c>
      <c r="U3" s="45">
        <v>9398.852915118827</v>
      </c>
    </row>
    <row r="4" spans="1:21" ht="12.75">
      <c r="A4" s="45">
        <v>2</v>
      </c>
      <c r="B4" s="45">
        <v>13348.863914747673</v>
      </c>
      <c r="C4" s="45">
        <v>11984.268306485079</v>
      </c>
      <c r="D4" s="45">
        <v>13522.622083687542</v>
      </c>
      <c r="E4" s="45">
        <v>13522.622083687542</v>
      </c>
      <c r="F4" s="45">
        <v>16851.648902402354</v>
      </c>
      <c r="G4" s="45">
        <v>14630.282337089662</v>
      </c>
      <c r="H4" s="45">
        <v>13012.411815746784</v>
      </c>
      <c r="I4" s="45">
        <v>14558.70407103051</v>
      </c>
      <c r="J4" s="45">
        <v>14558.70407103051</v>
      </c>
      <c r="K4" s="45">
        <v>18979.585017875637</v>
      </c>
      <c r="L4" s="45">
        <v>130624</v>
      </c>
      <c r="M4" s="45">
        <v>79521</v>
      </c>
      <c r="N4" s="45">
        <v>21174</v>
      </c>
      <c r="O4" s="45">
        <v>21174</v>
      </c>
      <c r="P4" s="45">
        <v>29929</v>
      </c>
      <c r="Q4" s="45">
        <v>-28.88370523328068</v>
      </c>
      <c r="R4" s="45">
        <v>-31.439956123955085</v>
      </c>
      <c r="S4" s="45">
        <v>16851.648902402354</v>
      </c>
      <c r="T4" s="45">
        <v>29929</v>
      </c>
      <c r="U4" s="45">
        <v>18979.585017875637</v>
      </c>
    </row>
    <row r="5" spans="1:21" ht="12.75">
      <c r="A5" s="45">
        <v>4</v>
      </c>
      <c r="B5" s="45">
        <v>6654.555564913591</v>
      </c>
      <c r="C5" s="45">
        <v>6610.017164283557</v>
      </c>
      <c r="D5" s="45">
        <v>6625.53265501348</v>
      </c>
      <c r="E5" s="45">
        <v>6608.82849327824</v>
      </c>
      <c r="F5" s="45">
        <v>6776.825726737618</v>
      </c>
      <c r="G5" s="45">
        <v>7510.09297941018</v>
      </c>
      <c r="H5" s="45">
        <v>6993.889367720833</v>
      </c>
      <c r="I5" s="45">
        <v>7239.886077050178</v>
      </c>
      <c r="J5" s="45">
        <v>7548.09155228174</v>
      </c>
      <c r="K5" s="45">
        <v>8303.46558445026</v>
      </c>
      <c r="L5" s="45">
        <v>985487</v>
      </c>
      <c r="M5" s="45">
        <v>271494</v>
      </c>
      <c r="N5" s="45">
        <v>229980</v>
      </c>
      <c r="O5" s="45">
        <v>240562</v>
      </c>
      <c r="P5" s="45">
        <v>243451</v>
      </c>
      <c r="Q5" s="45">
        <v>-2.46145569002796</v>
      </c>
      <c r="R5" s="45">
        <v>-15.771441495245602</v>
      </c>
      <c r="S5" s="45">
        <v>6776.825726737618</v>
      </c>
      <c r="T5" s="45">
        <v>243451</v>
      </c>
      <c r="U5" s="45">
        <v>8303.46558445026</v>
      </c>
    </row>
    <row r="6" spans="1:21" ht="12.75">
      <c r="A6" s="45">
        <v>5</v>
      </c>
      <c r="B6" s="45">
        <v>7395.055048015682</v>
      </c>
      <c r="C6" s="45">
        <v>7098.771555643734</v>
      </c>
      <c r="D6" s="45">
        <v>7309.7133419038455</v>
      </c>
      <c r="E6" s="45">
        <v>7680.888964288743</v>
      </c>
      <c r="F6" s="45">
        <v>7497.614552075255</v>
      </c>
      <c r="G6" s="45">
        <v>8369.35123560635</v>
      </c>
      <c r="H6" s="45">
        <v>7744.696856968074</v>
      </c>
      <c r="I6" s="45">
        <v>8137.2672552508575</v>
      </c>
      <c r="J6" s="45">
        <v>8728.925269318857</v>
      </c>
      <c r="K6" s="45">
        <v>8878.738325634715</v>
      </c>
      <c r="L6" s="45">
        <v>474949</v>
      </c>
      <c r="M6" s="45">
        <v>120966</v>
      </c>
      <c r="N6" s="45">
        <v>117457</v>
      </c>
      <c r="O6" s="45">
        <v>117890</v>
      </c>
      <c r="P6" s="45">
        <v>118636</v>
      </c>
      <c r="Q6" s="45">
        <v>-5.319598569135909</v>
      </c>
      <c r="R6" s="45">
        <v>-12.772551989649628</v>
      </c>
      <c r="S6" s="45">
        <v>7497.614552075255</v>
      </c>
      <c r="T6" s="45">
        <v>118636</v>
      </c>
      <c r="U6" s="45">
        <v>8878.738325634715</v>
      </c>
    </row>
    <row r="7" spans="1:21" ht="12.75">
      <c r="A7" s="45">
        <v>6</v>
      </c>
      <c r="B7" s="45">
        <v>8303.59591567545</v>
      </c>
      <c r="C7" s="45">
        <v>8269.62355062654</v>
      </c>
      <c r="D7" s="45">
        <v>7961.277790298718</v>
      </c>
      <c r="E7" s="45">
        <v>8035.7570225467725</v>
      </c>
      <c r="F7" s="45">
        <v>8952.864463884425</v>
      </c>
      <c r="G7" s="45">
        <v>9210.901740862337</v>
      </c>
      <c r="H7" s="45">
        <v>8734.299056576496</v>
      </c>
      <c r="I7" s="45">
        <v>8678.164334004729</v>
      </c>
      <c r="J7" s="45">
        <v>9092.926149992005</v>
      </c>
      <c r="K7" s="45">
        <v>10350.854834824331</v>
      </c>
      <c r="L7" s="45">
        <v>6086294</v>
      </c>
      <c r="M7" s="45">
        <v>1521692</v>
      </c>
      <c r="N7" s="45">
        <v>1548517</v>
      </c>
      <c r="O7" s="45">
        <v>1500880</v>
      </c>
      <c r="P7" s="45">
        <v>1515205</v>
      </c>
      <c r="Q7" s="45">
        <v>-7.631534197954828</v>
      </c>
      <c r="R7" s="45">
        <v>-15.617606507330278</v>
      </c>
      <c r="S7" s="45">
        <v>8952.864463884425</v>
      </c>
      <c r="T7" s="45">
        <v>1515205</v>
      </c>
      <c r="U7" s="45">
        <v>10350.854834824331</v>
      </c>
    </row>
    <row r="8" spans="1:21" ht="12.75">
      <c r="A8" s="45">
        <v>8</v>
      </c>
      <c r="B8" s="45">
        <v>8396.238065118521</v>
      </c>
      <c r="C8" s="45">
        <v>8192.854814851957</v>
      </c>
      <c r="D8" s="45">
        <v>7739.19899085462</v>
      </c>
      <c r="E8" s="45">
        <v>7552.768591136729</v>
      </c>
      <c r="F8" s="45">
        <v>10280.281356880123</v>
      </c>
      <c r="G8" s="45">
        <v>9006.793219079747</v>
      </c>
      <c r="H8" s="45">
        <v>8509.37398149773</v>
      </c>
      <c r="I8" s="45">
        <v>8179.44366856382</v>
      </c>
      <c r="J8" s="45">
        <v>8190.205990739866</v>
      </c>
      <c r="K8" s="45">
        <v>11358.552560820839</v>
      </c>
      <c r="L8" s="45">
        <v>796824</v>
      </c>
      <c r="M8" s="45">
        <v>199435</v>
      </c>
      <c r="N8" s="45">
        <v>199773</v>
      </c>
      <c r="O8" s="45">
        <v>211660</v>
      </c>
      <c r="P8" s="45">
        <v>185956</v>
      </c>
      <c r="Q8" s="45">
        <v>-20.30514992307236</v>
      </c>
      <c r="R8" s="45">
        <v>-25.083993440773487</v>
      </c>
      <c r="S8" s="45">
        <v>10280.281356880123</v>
      </c>
      <c r="T8" s="45">
        <v>185956</v>
      </c>
      <c r="U8" s="45">
        <v>11358.552560820839</v>
      </c>
    </row>
    <row r="9" spans="1:21" ht="12.75">
      <c r="A9" s="45">
        <v>9</v>
      </c>
      <c r="B9" s="45">
        <v>13603.377558011598</v>
      </c>
      <c r="C9" s="45">
        <v>13657.692898244486</v>
      </c>
      <c r="D9" s="45">
        <v>13289.657493898847</v>
      </c>
      <c r="E9" s="45">
        <v>13987.301091347334</v>
      </c>
      <c r="F9" s="45">
        <v>13493.902672413133</v>
      </c>
      <c r="G9" s="45">
        <v>14279.660627790829</v>
      </c>
      <c r="H9" s="45">
        <v>13906.879482923761</v>
      </c>
      <c r="I9" s="45">
        <v>13633.993940924009</v>
      </c>
      <c r="J9" s="45">
        <v>14586.627089517264</v>
      </c>
      <c r="K9" s="45">
        <v>15058.891074859719</v>
      </c>
      <c r="L9" s="45">
        <v>544417</v>
      </c>
      <c r="M9" s="45">
        <v>136769</v>
      </c>
      <c r="N9" s="45">
        <v>142596</v>
      </c>
      <c r="O9" s="45">
        <v>134421</v>
      </c>
      <c r="P9" s="45">
        <v>130631</v>
      </c>
      <c r="Q9" s="45">
        <v>1.2138091537165545</v>
      </c>
      <c r="R9" s="45">
        <v>-7.650042663893093</v>
      </c>
      <c r="S9" s="45">
        <v>13493.902672413133</v>
      </c>
      <c r="T9" s="45">
        <v>130631</v>
      </c>
      <c r="U9" s="45">
        <v>15058.891074859719</v>
      </c>
    </row>
    <row r="10" spans="1:21" ht="12.75">
      <c r="A10" s="45">
        <v>10</v>
      </c>
      <c r="B10" s="45">
        <v>11170.127142272948</v>
      </c>
      <c r="C10" s="45">
        <v>10975.981565186565</v>
      </c>
      <c r="D10" s="45">
        <v>12059.790235615628</v>
      </c>
      <c r="E10" s="45">
        <v>10350.193847603174</v>
      </c>
      <c r="F10" s="45">
        <v>11438.12270582066</v>
      </c>
      <c r="G10" s="45">
        <v>12089.557232610878</v>
      </c>
      <c r="H10" s="45">
        <v>11712.960501048776</v>
      </c>
      <c r="I10" s="45">
        <v>13041.472782332521</v>
      </c>
      <c r="J10" s="45">
        <v>11205.732091742455</v>
      </c>
      <c r="K10" s="45">
        <v>12685.474567383324</v>
      </c>
      <c r="L10" s="45">
        <v>107596</v>
      </c>
      <c r="M10" s="45">
        <v>33849</v>
      </c>
      <c r="N10" s="45">
        <v>27078</v>
      </c>
      <c r="O10" s="45">
        <v>27599</v>
      </c>
      <c r="P10" s="45">
        <v>19070</v>
      </c>
      <c r="Q10" s="45">
        <v>-4.040358304592416</v>
      </c>
      <c r="R10" s="45">
        <v>-7.66635935588141</v>
      </c>
      <c r="S10" s="45">
        <v>11438.12270582066</v>
      </c>
      <c r="T10" s="45">
        <v>19070</v>
      </c>
      <c r="U10" s="45">
        <v>12685.474567383324</v>
      </c>
    </row>
    <row r="11" spans="1:21" ht="12.75">
      <c r="A11" s="45">
        <v>11</v>
      </c>
      <c r="B11" s="45">
        <v>15552.98929387706</v>
      </c>
      <c r="C11" s="45">
        <v>15552.98929387706</v>
      </c>
      <c r="D11" s="45">
        <v>0</v>
      </c>
      <c r="E11" s="45">
        <v>0</v>
      </c>
      <c r="F11" s="45">
        <v>0</v>
      </c>
      <c r="G11" s="45">
        <v>16990.11874688526</v>
      </c>
      <c r="H11" s="45">
        <v>16990.11874688526</v>
      </c>
      <c r="I11" s="45">
        <v>0</v>
      </c>
      <c r="J11" s="45">
        <v>0</v>
      </c>
      <c r="K11" s="45">
        <v>0</v>
      </c>
      <c r="L11" s="45">
        <v>58191</v>
      </c>
      <c r="M11" s="45">
        <v>58191</v>
      </c>
      <c r="N11" s="45">
        <v>0</v>
      </c>
      <c r="O11" s="45">
        <v>0</v>
      </c>
      <c r="P11" s="45">
        <v>0</v>
      </c>
      <c r="Q11" s="45">
        <v>0</v>
      </c>
      <c r="R11" s="45">
        <v>0</v>
      </c>
      <c r="S11" s="45">
        <v>15552.98929387706</v>
      </c>
      <c r="T11" s="45">
        <v>58191</v>
      </c>
      <c r="U11" s="45">
        <v>16990.11874688526</v>
      </c>
    </row>
    <row r="12" spans="1:21" ht="12.75">
      <c r="A12" s="45">
        <v>12</v>
      </c>
      <c r="B12" s="45">
        <v>8101.851697862176</v>
      </c>
      <c r="C12" s="45">
        <v>8219.396580335562</v>
      </c>
      <c r="D12" s="45">
        <v>7913.37550867592</v>
      </c>
      <c r="E12" s="45">
        <v>7637.332639256842</v>
      </c>
      <c r="F12" s="45">
        <v>8582.299357125008</v>
      </c>
      <c r="G12" s="45">
        <v>9034.824695352423</v>
      </c>
      <c r="H12" s="45">
        <v>8983.466545883817</v>
      </c>
      <c r="I12" s="45">
        <v>8754.25748186612</v>
      </c>
      <c r="J12" s="45">
        <v>8635.179143001447</v>
      </c>
      <c r="K12" s="45">
        <v>9728.104010964464</v>
      </c>
      <c r="L12" s="45">
        <v>2645680</v>
      </c>
      <c r="M12" s="45">
        <v>768321</v>
      </c>
      <c r="N12" s="45">
        <v>571582</v>
      </c>
      <c r="O12" s="45">
        <v>645462</v>
      </c>
      <c r="P12" s="45">
        <v>660315</v>
      </c>
      <c r="Q12" s="45">
        <v>-4.228502895184665</v>
      </c>
      <c r="R12" s="45">
        <v>-7.654497363940311</v>
      </c>
      <c r="S12" s="45">
        <v>8582.299357125008</v>
      </c>
      <c r="T12" s="45">
        <v>660315</v>
      </c>
      <c r="U12" s="45">
        <v>9728.104010964464</v>
      </c>
    </row>
    <row r="13" spans="1:21" ht="12.75">
      <c r="A13" s="45">
        <v>13</v>
      </c>
      <c r="B13" s="45">
        <v>8914.601369371996</v>
      </c>
      <c r="C13" s="45">
        <v>8800.47819726183</v>
      </c>
      <c r="D13" s="45">
        <v>8872.994818877261</v>
      </c>
      <c r="E13" s="45">
        <v>8918.803357929024</v>
      </c>
      <c r="F13" s="45">
        <v>9080.337686520219</v>
      </c>
      <c r="G13" s="45">
        <v>9767.01660378734</v>
      </c>
      <c r="H13" s="45">
        <v>9327.905758019084</v>
      </c>
      <c r="I13" s="45">
        <v>9505.61694340828</v>
      </c>
      <c r="J13" s="45">
        <v>9844.173480337693</v>
      </c>
      <c r="K13" s="45">
        <v>10434.251780277296</v>
      </c>
      <c r="L13" s="45">
        <v>1646010</v>
      </c>
      <c r="M13" s="45">
        <v>457970</v>
      </c>
      <c r="N13" s="45">
        <v>369418</v>
      </c>
      <c r="O13" s="45">
        <v>421212</v>
      </c>
      <c r="P13" s="45">
        <v>397410</v>
      </c>
      <c r="Q13" s="45">
        <v>-3.082038343946632</v>
      </c>
      <c r="R13" s="45">
        <v>-10.60302210024695</v>
      </c>
      <c r="S13" s="45">
        <v>9080.337686520219</v>
      </c>
      <c r="T13" s="45">
        <v>397410</v>
      </c>
      <c r="U13" s="45">
        <v>10434.251780277296</v>
      </c>
    </row>
    <row r="14" spans="1:21" ht="12.75">
      <c r="A14" s="45">
        <v>15</v>
      </c>
      <c r="B14" s="45">
        <v>10459.690823082097</v>
      </c>
      <c r="C14" s="45">
        <v>10459.690823082097</v>
      </c>
      <c r="D14" s="45">
        <v>0</v>
      </c>
      <c r="E14" s="45">
        <v>0</v>
      </c>
      <c r="F14" s="45">
        <v>0</v>
      </c>
      <c r="G14" s="45">
        <v>11799.968871076228</v>
      </c>
      <c r="H14" s="45">
        <v>11799.968871076228</v>
      </c>
      <c r="I14" s="45">
        <v>0</v>
      </c>
      <c r="J14" s="45">
        <v>0</v>
      </c>
      <c r="K14" s="45">
        <v>0</v>
      </c>
      <c r="L14" s="45">
        <v>179897</v>
      </c>
      <c r="M14" s="45">
        <v>179897</v>
      </c>
      <c r="N14" s="45">
        <v>0</v>
      </c>
      <c r="O14" s="45">
        <v>0</v>
      </c>
      <c r="P14" s="45">
        <v>0</v>
      </c>
      <c r="Q14" s="45">
        <v>0</v>
      </c>
      <c r="R14" s="45">
        <v>0</v>
      </c>
      <c r="S14" s="45">
        <v>10459.690823082097</v>
      </c>
      <c r="T14" s="45">
        <v>179897</v>
      </c>
      <c r="U14" s="45">
        <v>11799.968871076228</v>
      </c>
    </row>
    <row r="15" spans="1:21" ht="12.75">
      <c r="A15" s="45">
        <v>16</v>
      </c>
      <c r="B15" s="45">
        <v>6193.921999368051</v>
      </c>
      <c r="C15" s="45">
        <v>6522.334902114964</v>
      </c>
      <c r="D15" s="45">
        <v>5919.795751951229</v>
      </c>
      <c r="E15" s="45">
        <v>5816.334499308549</v>
      </c>
      <c r="F15" s="45">
        <v>6328.373045757146</v>
      </c>
      <c r="G15" s="45">
        <v>6931.038503784174</v>
      </c>
      <c r="H15" s="45">
        <v>7052.85676291354</v>
      </c>
      <c r="I15" s="45">
        <v>6526.98714712849</v>
      </c>
      <c r="J15" s="45">
        <v>6621.39428943301</v>
      </c>
      <c r="K15" s="45">
        <v>7372.4734162725545</v>
      </c>
      <c r="L15" s="45">
        <v>265844</v>
      </c>
      <c r="M15" s="45">
        <v>86479</v>
      </c>
      <c r="N15" s="45">
        <v>51506</v>
      </c>
      <c r="O15" s="45">
        <v>61465</v>
      </c>
      <c r="P15" s="45">
        <v>66394</v>
      </c>
      <c r="Q15" s="45">
        <v>3.0649561104470515</v>
      </c>
      <c r="R15" s="45">
        <v>-4.335270340257256</v>
      </c>
      <c r="S15" s="45">
        <v>6328.373045757146</v>
      </c>
      <c r="T15" s="45">
        <v>66394</v>
      </c>
      <c r="U15" s="45">
        <v>7372.4734162725545</v>
      </c>
    </row>
    <row r="16" spans="1:21" ht="12.75">
      <c r="A16" s="45">
        <v>17</v>
      </c>
      <c r="B16" s="45">
        <v>9076.47026559098</v>
      </c>
      <c r="C16" s="45">
        <v>9913.950611905497</v>
      </c>
      <c r="D16" s="45">
        <v>9608.055299327512</v>
      </c>
      <c r="E16" s="45">
        <v>8376.069308700275</v>
      </c>
      <c r="F16" s="45">
        <v>8400.984394643929</v>
      </c>
      <c r="G16" s="45">
        <v>9899.870030453414</v>
      </c>
      <c r="H16" s="45">
        <v>10148.488183338668</v>
      </c>
      <c r="I16" s="45">
        <v>10049.935124335456</v>
      </c>
      <c r="J16" s="45">
        <v>9177.431401506956</v>
      </c>
      <c r="K16" s="45">
        <v>10238.619515730688</v>
      </c>
      <c r="L16" s="45">
        <v>2096645</v>
      </c>
      <c r="M16" s="45">
        <v>527941</v>
      </c>
      <c r="N16" s="45">
        <v>522538</v>
      </c>
      <c r="O16" s="45">
        <v>531535</v>
      </c>
      <c r="P16" s="45">
        <v>514631</v>
      </c>
      <c r="Q16" s="45">
        <v>18.00939206869809</v>
      </c>
      <c r="R16" s="45">
        <v>-0.8803074697086058</v>
      </c>
      <c r="S16" s="45">
        <v>8400.984394643929</v>
      </c>
      <c r="T16" s="45">
        <v>514631</v>
      </c>
      <c r="U16" s="45">
        <v>10238.619515730688</v>
      </c>
    </row>
    <row r="17" spans="1:21" ht="12.75">
      <c r="A17" s="45">
        <v>18</v>
      </c>
      <c r="B17" s="45">
        <v>8164.141333495914</v>
      </c>
      <c r="C17" s="45">
        <v>7682.512208691352</v>
      </c>
      <c r="D17" s="45">
        <v>7756.184574220657</v>
      </c>
      <c r="E17" s="45">
        <v>8326.924981902694</v>
      </c>
      <c r="F17" s="45">
        <v>8910.672319613821</v>
      </c>
      <c r="G17" s="45">
        <v>8898.959576282094</v>
      </c>
      <c r="H17" s="45">
        <v>7986.504759844223</v>
      </c>
      <c r="I17" s="45">
        <v>8282.681654448088</v>
      </c>
      <c r="J17" s="45">
        <v>9115.148397912142</v>
      </c>
      <c r="K17" s="45">
        <v>10247.637989075203</v>
      </c>
      <c r="L17" s="45">
        <v>1033329</v>
      </c>
      <c r="M17" s="45">
        <v>258832</v>
      </c>
      <c r="N17" s="45">
        <v>260123</v>
      </c>
      <c r="O17" s="45">
        <v>262470</v>
      </c>
      <c r="P17" s="45">
        <v>251904</v>
      </c>
      <c r="Q17" s="45">
        <v>-13.783024073493216</v>
      </c>
      <c r="R17" s="45">
        <v>-22.064921025133085</v>
      </c>
      <c r="S17" s="45">
        <v>8910.672319613821</v>
      </c>
      <c r="T17" s="45">
        <v>251904</v>
      </c>
      <c r="U17" s="45">
        <v>10247.637989075203</v>
      </c>
    </row>
    <row r="18" spans="1:21" ht="12.75">
      <c r="A18" s="45">
        <v>19</v>
      </c>
      <c r="B18" s="45">
        <v>8136.2416536542405</v>
      </c>
      <c r="C18" s="45">
        <v>7838.74873366114</v>
      </c>
      <c r="D18" s="45">
        <v>8236.71855695577</v>
      </c>
      <c r="E18" s="45">
        <v>8371.309607443327</v>
      </c>
      <c r="F18" s="45">
        <v>8099.279580722809</v>
      </c>
      <c r="G18" s="45">
        <v>8693.77239357829</v>
      </c>
      <c r="H18" s="45">
        <v>8147.982505991945</v>
      </c>
      <c r="I18" s="45">
        <v>8701.167531504818</v>
      </c>
      <c r="J18" s="45">
        <v>9097.830743133256</v>
      </c>
      <c r="K18" s="45">
        <v>8848.660737149394</v>
      </c>
      <c r="L18" s="45">
        <v>484793</v>
      </c>
      <c r="M18" s="45">
        <v>121413</v>
      </c>
      <c r="N18" s="45">
        <v>129504</v>
      </c>
      <c r="O18" s="45">
        <v>116722</v>
      </c>
      <c r="P18" s="45">
        <v>117154</v>
      </c>
      <c r="Q18" s="45">
        <v>-3.2167163074819856</v>
      </c>
      <c r="R18" s="45">
        <v>-7.918466443354378</v>
      </c>
      <c r="S18" s="45">
        <v>8099.279580722809</v>
      </c>
      <c r="T18" s="45">
        <v>117154</v>
      </c>
      <c r="U18" s="45">
        <v>8848.660737149394</v>
      </c>
    </row>
    <row r="19" spans="1:21" ht="12.75">
      <c r="A19" s="45">
        <v>20</v>
      </c>
      <c r="B19" s="45">
        <v>8958.995435357107</v>
      </c>
      <c r="C19" s="45">
        <v>8626.609699294473</v>
      </c>
      <c r="D19" s="45">
        <v>8783.319901922121</v>
      </c>
      <c r="E19" s="45">
        <v>9162.247031906594</v>
      </c>
      <c r="F19" s="45">
        <v>9311.871252446428</v>
      </c>
      <c r="G19" s="45">
        <v>9654.444949720288</v>
      </c>
      <c r="H19" s="45">
        <v>8968.61086375779</v>
      </c>
      <c r="I19" s="45">
        <v>9289.364036967816</v>
      </c>
      <c r="J19" s="45">
        <v>10111.296127547708</v>
      </c>
      <c r="K19" s="45">
        <v>10315.087448110797</v>
      </c>
      <c r="L19" s="45">
        <v>466192</v>
      </c>
      <c r="M19" s="45">
        <v>116792</v>
      </c>
      <c r="N19" s="45">
        <v>116642</v>
      </c>
      <c r="O19" s="45">
        <v>152539</v>
      </c>
      <c r="P19" s="45">
        <v>80219</v>
      </c>
      <c r="Q19" s="45">
        <v>-7.359010177164145</v>
      </c>
      <c r="R19" s="45">
        <v>-13.053467468175583</v>
      </c>
      <c r="S19" s="45">
        <v>9311.871252446428</v>
      </c>
      <c r="T19" s="45">
        <v>80219</v>
      </c>
      <c r="U19" s="45">
        <v>10315.087448110797</v>
      </c>
    </row>
    <row r="20" spans="1:21" ht="12.75">
      <c r="A20" s="45">
        <v>21</v>
      </c>
      <c r="B20" s="45">
        <v>7638.995283918327</v>
      </c>
      <c r="C20" s="45">
        <v>7159.849498425459</v>
      </c>
      <c r="D20" s="45">
        <v>8275.84089020557</v>
      </c>
      <c r="E20" s="45">
        <v>7251.48114075437</v>
      </c>
      <c r="F20" s="45">
        <v>7707.226290625189</v>
      </c>
      <c r="G20" s="45">
        <v>8685.84229579036</v>
      </c>
      <c r="H20" s="45">
        <v>7805.779353941611</v>
      </c>
      <c r="I20" s="45">
        <v>9330.441335101908</v>
      </c>
      <c r="J20" s="45">
        <v>8319.70561177553</v>
      </c>
      <c r="K20" s="45">
        <v>9142.710161592931</v>
      </c>
      <c r="L20" s="45">
        <v>666019</v>
      </c>
      <c r="M20" s="45">
        <v>171161</v>
      </c>
      <c r="N20" s="45">
        <v>193753</v>
      </c>
      <c r="O20" s="45">
        <v>135875</v>
      </c>
      <c r="P20" s="45">
        <v>165230</v>
      </c>
      <c r="Q20" s="45">
        <v>-7.1021243124201545</v>
      </c>
      <c r="R20" s="45">
        <v>-14.622915787788548</v>
      </c>
      <c r="S20" s="45">
        <v>7707.226290625189</v>
      </c>
      <c r="T20" s="45">
        <v>165230</v>
      </c>
      <c r="U20" s="45">
        <v>9142.710161592931</v>
      </c>
    </row>
    <row r="21" spans="1:21" ht="12.75">
      <c r="A21" s="45">
        <v>22</v>
      </c>
      <c r="B21" s="45">
        <v>8279.665385260309</v>
      </c>
      <c r="C21" s="45">
        <v>8466.9215363055</v>
      </c>
      <c r="D21" s="45">
        <v>8503.11028855546</v>
      </c>
      <c r="E21" s="45">
        <v>8215.355565139347</v>
      </c>
      <c r="F21" s="45">
        <v>7918.140148436355</v>
      </c>
      <c r="G21" s="45">
        <v>9749.136758559442</v>
      </c>
      <c r="H21" s="45">
        <v>9599.895832774017</v>
      </c>
      <c r="I21" s="45">
        <v>10088.90210853328</v>
      </c>
      <c r="J21" s="45">
        <v>9617.020036599723</v>
      </c>
      <c r="K21" s="45">
        <v>9777.125611267305</v>
      </c>
      <c r="L21" s="45">
        <v>644084</v>
      </c>
      <c r="M21" s="45">
        <v>186239</v>
      </c>
      <c r="N21" s="45">
        <v>136161</v>
      </c>
      <c r="O21" s="45">
        <v>171586</v>
      </c>
      <c r="P21" s="45">
        <v>150098</v>
      </c>
      <c r="Q21" s="45">
        <v>6.9306854587249935</v>
      </c>
      <c r="R21" s="45">
        <v>-1.8126981849250936</v>
      </c>
      <c r="S21" s="45">
        <v>7918.140148436355</v>
      </c>
      <c r="T21" s="45">
        <v>150098</v>
      </c>
      <c r="U21" s="45">
        <v>9777.125611267305</v>
      </c>
    </row>
    <row r="22" spans="1:21" ht="12.75">
      <c r="A22" s="45">
        <v>23</v>
      </c>
      <c r="B22" s="45">
        <v>10957.504238654448</v>
      </c>
      <c r="C22" s="45">
        <v>10942.62575109021</v>
      </c>
      <c r="D22" s="45">
        <v>10903.199106071266</v>
      </c>
      <c r="E22" s="45">
        <v>11220.65628499588</v>
      </c>
      <c r="F22" s="45">
        <v>10763.549846363947</v>
      </c>
      <c r="G22" s="45">
        <v>11909.02235305131</v>
      </c>
      <c r="H22" s="45">
        <v>11507.787222925585</v>
      </c>
      <c r="I22" s="45">
        <v>11771.986094441916</v>
      </c>
      <c r="J22" s="45">
        <v>12313.098231453505</v>
      </c>
      <c r="K22" s="45">
        <v>12068.304028678729</v>
      </c>
      <c r="L22" s="45">
        <v>192278</v>
      </c>
      <c r="M22" s="45">
        <v>49761</v>
      </c>
      <c r="N22" s="45">
        <v>48326</v>
      </c>
      <c r="O22" s="45">
        <v>47327</v>
      </c>
      <c r="P22" s="45">
        <v>46864</v>
      </c>
      <c r="Q22" s="45">
        <v>1.6637253255881705</v>
      </c>
      <c r="R22" s="45">
        <v>-4.644536667465043</v>
      </c>
      <c r="S22" s="45">
        <v>10763.549846363947</v>
      </c>
      <c r="T22" s="45">
        <v>46864</v>
      </c>
      <c r="U22" s="45">
        <v>12068.304028678729</v>
      </c>
    </row>
    <row r="23" spans="1:21" ht="12.75">
      <c r="A23" s="45">
        <v>24</v>
      </c>
      <c r="B23" s="45">
        <v>12147.021402388555</v>
      </c>
      <c r="C23" s="45">
        <v>11611.912288826692</v>
      </c>
      <c r="D23" s="45">
        <v>13237.265402231473</v>
      </c>
      <c r="E23" s="45">
        <v>11353.585915249849</v>
      </c>
      <c r="F23" s="45">
        <v>11552.799125289695</v>
      </c>
      <c r="G23" s="45">
        <v>12966.105001773678</v>
      </c>
      <c r="H23" s="45">
        <v>12102.297485049232</v>
      </c>
      <c r="I23" s="45">
        <v>13998.6123668253</v>
      </c>
      <c r="J23" s="45">
        <v>12117.679775227027</v>
      </c>
      <c r="K23" s="45">
        <v>12920.088517334645</v>
      </c>
      <c r="L23" s="45">
        <v>845700</v>
      </c>
      <c r="M23" s="45">
        <v>248315</v>
      </c>
      <c r="N23" s="45">
        <v>301953</v>
      </c>
      <c r="O23" s="45">
        <v>104283</v>
      </c>
      <c r="P23" s="45">
        <v>191149</v>
      </c>
      <c r="Q23" s="45">
        <v>0.5116782772375459</v>
      </c>
      <c r="R23" s="45">
        <v>-6.329608587342091</v>
      </c>
      <c r="S23" s="45">
        <v>11552.799125289695</v>
      </c>
      <c r="T23" s="45">
        <v>191149</v>
      </c>
      <c r="U23" s="45">
        <v>12920.088517334645</v>
      </c>
    </row>
    <row r="24" spans="1:21" ht="12.75">
      <c r="A24" s="45">
        <v>25</v>
      </c>
      <c r="B24" s="45">
        <v>13305.62352558724</v>
      </c>
      <c r="C24" s="45">
        <v>12685.495601579276</v>
      </c>
      <c r="D24" s="45">
        <v>11947.950419845998</v>
      </c>
      <c r="E24" s="45">
        <v>13441.755584385784</v>
      </c>
      <c r="F24" s="45">
        <v>15204.833466178276</v>
      </c>
      <c r="G24" s="45">
        <v>14090.265910478709</v>
      </c>
      <c r="H24" s="45">
        <v>13090.223903858143</v>
      </c>
      <c r="I24" s="45">
        <v>12441.090902756001</v>
      </c>
      <c r="J24" s="45">
        <v>14220.899856143045</v>
      </c>
      <c r="K24" s="45">
        <v>16687.736769987194</v>
      </c>
      <c r="L24" s="45">
        <v>910532</v>
      </c>
      <c r="M24" s="45">
        <v>230992</v>
      </c>
      <c r="N24" s="45">
        <v>229608</v>
      </c>
      <c r="O24" s="45">
        <v>226614</v>
      </c>
      <c r="P24" s="45">
        <v>223318</v>
      </c>
      <c r="Q24" s="45">
        <v>-16.569322315847984</v>
      </c>
      <c r="R24" s="45">
        <v>-21.557823662458283</v>
      </c>
      <c r="S24" s="45">
        <v>15204.833466178276</v>
      </c>
      <c r="T24" s="45">
        <v>223318</v>
      </c>
      <c r="U24" s="45">
        <v>16687.736769987194</v>
      </c>
    </row>
    <row r="25" spans="1:21" ht="12.75">
      <c r="A25" s="45">
        <v>26</v>
      </c>
      <c r="B25" s="45">
        <v>8883.807750293821</v>
      </c>
      <c r="C25" s="45">
        <v>9266.253088086736</v>
      </c>
      <c r="D25" s="45">
        <v>8562.864416945758</v>
      </c>
      <c r="E25" s="45">
        <v>8341.386655602835</v>
      </c>
      <c r="F25" s="45">
        <v>9357.471855214673</v>
      </c>
      <c r="G25" s="45">
        <v>9444.305188829134</v>
      </c>
      <c r="H25" s="45">
        <v>9448.667746871906</v>
      </c>
      <c r="I25" s="45">
        <v>8878.686000983362</v>
      </c>
      <c r="J25" s="45">
        <v>8849.507440257841</v>
      </c>
      <c r="K25" s="45">
        <v>10597.30054355571</v>
      </c>
      <c r="L25" s="45">
        <v>1576637</v>
      </c>
      <c r="M25" s="45">
        <v>399924</v>
      </c>
      <c r="N25" s="45">
        <v>388463</v>
      </c>
      <c r="O25" s="45">
        <v>395282</v>
      </c>
      <c r="P25" s="45">
        <v>392968</v>
      </c>
      <c r="Q25" s="45">
        <v>-0.9748227784099962</v>
      </c>
      <c r="R25" s="45">
        <v>-10.838918760139297</v>
      </c>
      <c r="S25" s="45">
        <v>9357.471855214673</v>
      </c>
      <c r="T25" s="45">
        <v>392968</v>
      </c>
      <c r="U25" s="45">
        <v>10597.30054355571</v>
      </c>
    </row>
    <row r="26" spans="1:21" ht="12.75">
      <c r="A26" s="45">
        <v>27</v>
      </c>
      <c r="B26" s="45">
        <v>8952.98332263953</v>
      </c>
      <c r="C26" s="45">
        <v>8414.477036714541</v>
      </c>
      <c r="D26" s="45">
        <v>8638.019884960564</v>
      </c>
      <c r="E26" s="45">
        <v>8782.308393177298</v>
      </c>
      <c r="F26" s="45">
        <v>10000.288633900811</v>
      </c>
      <c r="G26" s="45">
        <v>9551.249434223157</v>
      </c>
      <c r="H26" s="45">
        <v>8716.222968727583</v>
      </c>
      <c r="I26" s="45">
        <v>9072.00690436162</v>
      </c>
      <c r="J26" s="45">
        <v>9334.80126578558</v>
      </c>
      <c r="K26" s="45">
        <v>11116.116911921086</v>
      </c>
      <c r="L26" s="45">
        <v>804204</v>
      </c>
      <c r="M26" s="45">
        <v>202127</v>
      </c>
      <c r="N26" s="45">
        <v>200453</v>
      </c>
      <c r="O26" s="45">
        <v>204142</v>
      </c>
      <c r="P26" s="45">
        <v>197482</v>
      </c>
      <c r="Q26" s="45">
        <v>-15.857658266086393</v>
      </c>
      <c r="R26" s="45">
        <v>-21.589319023982394</v>
      </c>
      <c r="S26" s="45">
        <v>10000.288633900811</v>
      </c>
      <c r="T26" s="45">
        <v>197482</v>
      </c>
      <c r="U26" s="45">
        <v>11116.116911921086</v>
      </c>
    </row>
    <row r="27" spans="1:21" ht="12.75">
      <c r="A27" s="45">
        <v>28</v>
      </c>
      <c r="B27" s="45">
        <v>6501.27978871259</v>
      </c>
      <c r="C27" s="45">
        <v>6356.122974015951</v>
      </c>
      <c r="D27" s="45">
        <v>6462.372370651186</v>
      </c>
      <c r="E27" s="45">
        <v>6559.876643883345</v>
      </c>
      <c r="F27" s="45">
        <v>6637.629578121998</v>
      </c>
      <c r="G27" s="45">
        <v>7885.293841933867</v>
      </c>
      <c r="H27" s="45">
        <v>7143.225816825315</v>
      </c>
      <c r="I27" s="45">
        <v>7937.706233470618</v>
      </c>
      <c r="J27" s="45">
        <v>7987.167702047534</v>
      </c>
      <c r="K27" s="45">
        <v>8545.495301792364</v>
      </c>
      <c r="L27" s="45">
        <v>490706</v>
      </c>
      <c r="M27" s="45">
        <v>124384</v>
      </c>
      <c r="N27" s="45">
        <v>122131</v>
      </c>
      <c r="O27" s="45">
        <v>134894</v>
      </c>
      <c r="P27" s="45">
        <v>109297</v>
      </c>
      <c r="Q27" s="45">
        <v>-4.241071316090143</v>
      </c>
      <c r="R27" s="45">
        <v>-16.40945826361793</v>
      </c>
      <c r="S27" s="45">
        <v>6637.629578121998</v>
      </c>
      <c r="T27" s="45">
        <v>109297</v>
      </c>
      <c r="U27" s="45">
        <v>8545.495301792364</v>
      </c>
    </row>
    <row r="28" spans="1:21" ht="12.75">
      <c r="A28" s="45">
        <v>29</v>
      </c>
      <c r="B28" s="45">
        <v>8125.547949017643</v>
      </c>
      <c r="C28" s="45">
        <v>8503.375086681355</v>
      </c>
      <c r="D28" s="45">
        <v>8046.688473135723</v>
      </c>
      <c r="E28" s="45">
        <v>7665.280361898508</v>
      </c>
      <c r="F28" s="45">
        <v>8271.437612536323</v>
      </c>
      <c r="G28" s="45">
        <v>8860.741359158457</v>
      </c>
      <c r="H28" s="45">
        <v>8806.110267461356</v>
      </c>
      <c r="I28" s="45">
        <v>8629.062263053023</v>
      </c>
      <c r="J28" s="45">
        <v>8496.324468279157</v>
      </c>
      <c r="K28" s="45">
        <v>9506.609559125025</v>
      </c>
      <c r="L28" s="45">
        <v>898350</v>
      </c>
      <c r="M28" s="45">
        <v>227846</v>
      </c>
      <c r="N28" s="45">
        <v>226844</v>
      </c>
      <c r="O28" s="45">
        <v>219288</v>
      </c>
      <c r="P28" s="45">
        <v>224372</v>
      </c>
      <c r="Q28" s="45">
        <v>2.8040769332951725</v>
      </c>
      <c r="R28" s="45">
        <v>-7.368550136691868</v>
      </c>
      <c r="S28" s="45">
        <v>8271.437612536323</v>
      </c>
      <c r="T28" s="45">
        <v>224372</v>
      </c>
      <c r="U28" s="45">
        <v>9506.609559125025</v>
      </c>
    </row>
    <row r="29" spans="1:21" ht="12.75">
      <c r="A29" s="45">
        <v>30</v>
      </c>
      <c r="B29" s="45">
        <v>8669.356082378836</v>
      </c>
      <c r="C29" s="45">
        <v>8183.592216676947</v>
      </c>
      <c r="D29" s="45">
        <v>8606.83951721055</v>
      </c>
      <c r="E29" s="45">
        <v>8173.230242388571</v>
      </c>
      <c r="F29" s="45">
        <v>9796.04990834368</v>
      </c>
      <c r="G29" s="45">
        <v>9549.362811759593</v>
      </c>
      <c r="H29" s="45">
        <v>8704.144002691639</v>
      </c>
      <c r="I29" s="45">
        <v>9347.200491729996</v>
      </c>
      <c r="J29" s="45">
        <v>8987.265236235218</v>
      </c>
      <c r="K29" s="45">
        <v>11275.796818638755</v>
      </c>
      <c r="L29" s="45">
        <v>142658</v>
      </c>
      <c r="M29" s="45">
        <v>35666</v>
      </c>
      <c r="N29" s="45">
        <v>35792</v>
      </c>
      <c r="O29" s="45">
        <v>37378</v>
      </c>
      <c r="P29" s="45">
        <v>33822</v>
      </c>
      <c r="Q29" s="45">
        <v>-16.460284571369325</v>
      </c>
      <c r="R29" s="45">
        <v>-22.806838907350702</v>
      </c>
      <c r="S29" s="45">
        <v>9796.04990834368</v>
      </c>
      <c r="T29" s="45">
        <v>33822</v>
      </c>
      <c r="U29" s="45">
        <v>11275.796818638755</v>
      </c>
    </row>
    <row r="30" spans="1:21" ht="12.75">
      <c r="A30" s="45">
        <v>31</v>
      </c>
      <c r="B30" s="45">
        <v>8166.993821931112</v>
      </c>
      <c r="C30" s="45">
        <v>7910.111280341388</v>
      </c>
      <c r="D30" s="45">
        <v>8110.523438567719</v>
      </c>
      <c r="E30" s="45">
        <v>8339.569366011072</v>
      </c>
      <c r="F30" s="45">
        <v>8311.19976808073</v>
      </c>
      <c r="G30" s="45">
        <v>9159.235076554332</v>
      </c>
      <c r="H30" s="45">
        <v>8396.588866477312</v>
      </c>
      <c r="I30" s="45">
        <v>8957.37324039907</v>
      </c>
      <c r="J30" s="45">
        <v>9317.745569866749</v>
      </c>
      <c r="K30" s="45">
        <v>9973.094603735557</v>
      </c>
      <c r="L30" s="45">
        <v>290382</v>
      </c>
      <c r="M30" s="45">
        <v>72879</v>
      </c>
      <c r="N30" s="45">
        <v>73170</v>
      </c>
      <c r="O30" s="45">
        <v>71894</v>
      </c>
      <c r="P30" s="45">
        <v>72439</v>
      </c>
      <c r="Q30" s="45">
        <v>-4.825879523191444</v>
      </c>
      <c r="R30" s="45">
        <v>-15.8075883153434</v>
      </c>
      <c r="S30" s="45">
        <v>8311.19976808073</v>
      </c>
      <c r="T30" s="45">
        <v>72439</v>
      </c>
      <c r="U30" s="45">
        <v>9973.094603735557</v>
      </c>
    </row>
    <row r="31" spans="1:21" ht="12.75">
      <c r="A31" s="45">
        <v>32</v>
      </c>
      <c r="B31" s="45">
        <v>7641.2858928671385</v>
      </c>
      <c r="C31" s="45">
        <v>7562.413574893946</v>
      </c>
      <c r="D31" s="45">
        <v>7949.176578225069</v>
      </c>
      <c r="E31" s="45">
        <v>7949.176578225069</v>
      </c>
      <c r="F31" s="45">
        <v>7949.176578225069</v>
      </c>
      <c r="G31" s="45">
        <v>8284.799055917309</v>
      </c>
      <c r="H31" s="45">
        <v>8187.703611690534</v>
      </c>
      <c r="I31" s="45">
        <v>8663.826623970723</v>
      </c>
      <c r="J31" s="45">
        <v>8663.826623970723</v>
      </c>
      <c r="K31" s="45">
        <v>8663.826623970723</v>
      </c>
      <c r="L31" s="45">
        <v>428776</v>
      </c>
      <c r="M31" s="45">
        <v>341336</v>
      </c>
      <c r="N31" s="45">
        <v>87440</v>
      </c>
      <c r="O31" s="45">
        <v>87440</v>
      </c>
      <c r="P31" s="45">
        <v>87440</v>
      </c>
      <c r="Q31" s="45">
        <v>-4.865447377160677</v>
      </c>
      <c r="R31" s="45">
        <v>-5.495527934075588</v>
      </c>
      <c r="S31" s="45">
        <v>7949.176578225069</v>
      </c>
      <c r="T31" s="45">
        <v>87440</v>
      </c>
      <c r="U31" s="45">
        <v>8663.826623970723</v>
      </c>
    </row>
    <row r="32" spans="1:21" ht="12.75">
      <c r="A32" s="45">
        <v>33</v>
      </c>
      <c r="B32" s="45">
        <v>11288.693092380972</v>
      </c>
      <c r="C32" s="45">
        <v>11700.506680831937</v>
      </c>
      <c r="D32" s="45">
        <v>11913.296202531645</v>
      </c>
      <c r="E32" s="45">
        <v>10893.510026586426</v>
      </c>
      <c r="F32" s="45">
        <v>10636.955720312948</v>
      </c>
      <c r="G32" s="45">
        <v>11983.078479874073</v>
      </c>
      <c r="H32" s="45">
        <v>12049.442242471296</v>
      </c>
      <c r="I32" s="45">
        <v>12472.830379746836</v>
      </c>
      <c r="J32" s="45">
        <v>11687.80528018796</v>
      </c>
      <c r="K32" s="45">
        <v>11714.721664686847</v>
      </c>
      <c r="L32" s="45">
        <v>195668</v>
      </c>
      <c r="M32" s="45">
        <v>48946</v>
      </c>
      <c r="N32" s="45">
        <v>49375</v>
      </c>
      <c r="O32" s="45">
        <v>48521</v>
      </c>
      <c r="P32" s="45">
        <v>48826</v>
      </c>
      <c r="Q32" s="45">
        <v>9.998640480264202</v>
      </c>
      <c r="R32" s="45">
        <v>2.857264452073484</v>
      </c>
      <c r="S32" s="45">
        <v>10636.955720312948</v>
      </c>
      <c r="T32" s="45">
        <v>48826</v>
      </c>
      <c r="U32" s="45">
        <v>11714.721664686847</v>
      </c>
    </row>
    <row r="33" spans="1:21" ht="12.75">
      <c r="A33" s="45">
        <v>34</v>
      </c>
      <c r="B33" s="45">
        <v>15851.67762301239</v>
      </c>
      <c r="C33" s="45">
        <v>15172.484599589323</v>
      </c>
      <c r="D33" s="45">
        <v>14784.724574175701</v>
      </c>
      <c r="E33" s="45">
        <v>14472.142491801305</v>
      </c>
      <c r="F33" s="45">
        <v>19004.758037142994</v>
      </c>
      <c r="G33" s="45">
        <v>16537.1306467079</v>
      </c>
      <c r="H33" s="45">
        <v>15467.198402987184</v>
      </c>
      <c r="I33" s="45">
        <v>15169.655354311593</v>
      </c>
      <c r="J33" s="45">
        <v>15094.253392303757</v>
      </c>
      <c r="K33" s="45">
        <v>20451.768050235176</v>
      </c>
      <c r="L33" s="45">
        <v>1328606</v>
      </c>
      <c r="M33" s="45">
        <v>332621</v>
      </c>
      <c r="N33" s="45">
        <v>333647</v>
      </c>
      <c r="O33" s="45">
        <v>332370</v>
      </c>
      <c r="P33" s="45">
        <v>329968</v>
      </c>
      <c r="Q33" s="45">
        <v>-20.16481046516802</v>
      </c>
      <c r="R33" s="45">
        <v>-24.37231654008845</v>
      </c>
      <c r="S33" s="45">
        <v>19004.758037142994</v>
      </c>
      <c r="T33" s="45">
        <v>329968</v>
      </c>
      <c r="U33" s="45">
        <v>20451.768050235176</v>
      </c>
    </row>
    <row r="34" spans="1:21" ht="12.75">
      <c r="A34" s="45">
        <v>35</v>
      </c>
      <c r="B34" s="45">
        <v>7948.43258520871</v>
      </c>
      <c r="C34" s="45">
        <v>7515.012991072301</v>
      </c>
      <c r="D34" s="45">
        <v>8016.294911179378</v>
      </c>
      <c r="E34" s="45">
        <v>8008.623204027544</v>
      </c>
      <c r="F34" s="45">
        <v>8693.056695285804</v>
      </c>
      <c r="G34" s="45">
        <v>9068.20647631783</v>
      </c>
      <c r="H34" s="45">
        <v>8404.820045973418</v>
      </c>
      <c r="I34" s="45">
        <v>8975.557633230934</v>
      </c>
      <c r="J34" s="45">
        <v>9077.672242159859</v>
      </c>
      <c r="K34" s="45">
        <v>10323.796342792753</v>
      </c>
      <c r="L34" s="45">
        <v>329045</v>
      </c>
      <c r="M34" s="45">
        <v>153567</v>
      </c>
      <c r="N34" s="45">
        <v>14974</v>
      </c>
      <c r="O34" s="45">
        <v>78857</v>
      </c>
      <c r="P34" s="45">
        <v>81647</v>
      </c>
      <c r="Q34" s="45">
        <v>-13.551547464913579</v>
      </c>
      <c r="R34" s="45">
        <v>-18.587893766027367</v>
      </c>
      <c r="S34" s="45">
        <v>8693.056695285804</v>
      </c>
      <c r="T34" s="45">
        <v>81647</v>
      </c>
      <c r="U34" s="45">
        <v>10323.796342792753</v>
      </c>
    </row>
    <row r="35" spans="1:21" ht="12.75">
      <c r="A35" s="45">
        <v>36</v>
      </c>
      <c r="B35" s="45">
        <v>16479.513124026693</v>
      </c>
      <c r="C35" s="45">
        <v>17296.278388278388</v>
      </c>
      <c r="D35" s="45">
        <v>15743.521271007632</v>
      </c>
      <c r="E35" s="45">
        <v>16588.35144610935</v>
      </c>
      <c r="F35" s="45">
        <v>15272.635276676658</v>
      </c>
      <c r="G35" s="45">
        <v>17618.26918210206</v>
      </c>
      <c r="H35" s="45">
        <v>17665.761172161172</v>
      </c>
      <c r="I35" s="45">
        <v>16463.374015828904</v>
      </c>
      <c r="J35" s="45">
        <v>18278.108209514612</v>
      </c>
      <c r="K35" s="45">
        <v>17347.810113119984</v>
      </c>
      <c r="L35" s="45">
        <v>2726526</v>
      </c>
      <c r="M35" s="45">
        <v>682500</v>
      </c>
      <c r="N35" s="45">
        <v>681538</v>
      </c>
      <c r="O35" s="45">
        <v>1207343</v>
      </c>
      <c r="P35" s="45">
        <v>155145</v>
      </c>
      <c r="Q35" s="45">
        <v>13.250123995903326</v>
      </c>
      <c r="R35" s="45">
        <v>1.8328022786041733</v>
      </c>
      <c r="S35" s="45">
        <v>15272.635276676658</v>
      </c>
      <c r="T35" s="45">
        <v>155145</v>
      </c>
      <c r="U35" s="45">
        <v>17347.810113119984</v>
      </c>
    </row>
    <row r="36" spans="1:21" ht="12.75">
      <c r="A36" s="45">
        <v>37</v>
      </c>
      <c r="B36" s="45">
        <v>7250.018461765683</v>
      </c>
      <c r="C36" s="45">
        <v>7301.31757075843</v>
      </c>
      <c r="D36" s="45">
        <v>7437.8433457380825</v>
      </c>
      <c r="E36" s="45">
        <v>6962.563313934211</v>
      </c>
      <c r="F36" s="45">
        <v>7301.438288224458</v>
      </c>
      <c r="G36" s="45">
        <v>8130.793799118947</v>
      </c>
      <c r="H36" s="45">
        <v>7917.981089107871</v>
      </c>
      <c r="I36" s="45">
        <v>8237.1256423888</v>
      </c>
      <c r="J36" s="45">
        <v>7895.9078903739955</v>
      </c>
      <c r="K36" s="45">
        <v>8506.562632846819</v>
      </c>
      <c r="L36" s="45">
        <v>1408316</v>
      </c>
      <c r="M36" s="45">
        <v>381156</v>
      </c>
      <c r="N36" s="45">
        <v>338580</v>
      </c>
      <c r="O36" s="45">
        <v>349844</v>
      </c>
      <c r="P36" s="45">
        <v>338736</v>
      </c>
      <c r="Q36" s="45">
        <v>-0.0016533381679497122</v>
      </c>
      <c r="R36" s="45">
        <v>-6.919146653505234</v>
      </c>
      <c r="S36" s="45">
        <v>7301.438288224458</v>
      </c>
      <c r="T36" s="45">
        <v>338736</v>
      </c>
      <c r="U36" s="45">
        <v>8506.562632846819</v>
      </c>
    </row>
    <row r="37" spans="1:21" ht="12.75">
      <c r="A37" s="45">
        <v>38</v>
      </c>
      <c r="B37" s="45">
        <v>8201.341499597338</v>
      </c>
      <c r="C37" s="45">
        <v>7557.5071045153145</v>
      </c>
      <c r="D37" s="45">
        <v>8192.615496544198</v>
      </c>
      <c r="E37" s="45">
        <v>8377.490686626337</v>
      </c>
      <c r="F37" s="45">
        <v>8839.527691875175</v>
      </c>
      <c r="G37" s="45">
        <v>9256.09290891366</v>
      </c>
      <c r="H37" s="45">
        <v>8288.443321755605</v>
      </c>
      <c r="I37" s="45">
        <v>9024.008730447435</v>
      </c>
      <c r="J37" s="45">
        <v>9233.534980689703</v>
      </c>
      <c r="K37" s="45">
        <v>10958.673039077874</v>
      </c>
      <c r="L37" s="45">
        <v>94372</v>
      </c>
      <c r="M37" s="45">
        <v>25336</v>
      </c>
      <c r="N37" s="45">
        <v>21992</v>
      </c>
      <c r="O37" s="45">
        <v>29259</v>
      </c>
      <c r="P37" s="45">
        <v>17785</v>
      </c>
      <c r="Q37" s="45">
        <v>-14.503270220401323</v>
      </c>
      <c r="R37" s="45">
        <v>-24.366359939751952</v>
      </c>
      <c r="S37" s="45">
        <v>8839.527691875175</v>
      </c>
      <c r="T37" s="45">
        <v>17785</v>
      </c>
      <c r="U37" s="45">
        <v>10958.673039077874</v>
      </c>
    </row>
    <row r="38" spans="1:21" ht="12.75">
      <c r="A38" s="45">
        <v>39</v>
      </c>
      <c r="B38" s="45">
        <v>8904.18654525437</v>
      </c>
      <c r="C38" s="45">
        <v>9233.407210806177</v>
      </c>
      <c r="D38" s="45">
        <v>8312.503025985434</v>
      </c>
      <c r="E38" s="45">
        <v>8296.215579510872</v>
      </c>
      <c r="F38" s="45">
        <v>9771.636664407402</v>
      </c>
      <c r="G38" s="45">
        <v>9707.202165236937</v>
      </c>
      <c r="H38" s="45">
        <v>9560.301347123795</v>
      </c>
      <c r="I38" s="45">
        <v>8794.412820495087</v>
      </c>
      <c r="J38" s="45">
        <v>9027.110145565211</v>
      </c>
      <c r="K38" s="45">
        <v>11446.709324633253</v>
      </c>
      <c r="L38" s="45">
        <v>1743920</v>
      </c>
      <c r="M38" s="45">
        <v>438564</v>
      </c>
      <c r="N38" s="45">
        <v>433743</v>
      </c>
      <c r="O38" s="45">
        <v>436368</v>
      </c>
      <c r="P38" s="45">
        <v>435245</v>
      </c>
      <c r="Q38" s="45">
        <v>-5.508078862179694</v>
      </c>
      <c r="R38" s="45">
        <v>-16.47991509184145</v>
      </c>
      <c r="S38" s="45">
        <v>9771.636664407402</v>
      </c>
      <c r="T38" s="45">
        <v>435245</v>
      </c>
      <c r="U38" s="45">
        <v>11446.709324633253</v>
      </c>
    </row>
    <row r="39" spans="1:21" ht="12.75">
      <c r="A39" s="45">
        <v>40</v>
      </c>
      <c r="B39" s="45">
        <v>6547.255031713529</v>
      </c>
      <c r="C39" s="45">
        <v>6272.653147601797</v>
      </c>
      <c r="D39" s="45">
        <v>6488.888055831506</v>
      </c>
      <c r="E39" s="45">
        <v>6763.214957475926</v>
      </c>
      <c r="F39" s="45">
        <v>6665.387452029451</v>
      </c>
      <c r="G39" s="45">
        <v>7458.969060580333</v>
      </c>
      <c r="H39" s="45">
        <v>6772.9643599606625</v>
      </c>
      <c r="I39" s="45">
        <v>7254.240782740717</v>
      </c>
      <c r="J39" s="45">
        <v>7860.611021890056</v>
      </c>
      <c r="K39" s="45">
        <v>7950.916909384102</v>
      </c>
      <c r="L39" s="45">
        <v>640736</v>
      </c>
      <c r="M39" s="45">
        <v>160662</v>
      </c>
      <c r="N39" s="45">
        <v>160053</v>
      </c>
      <c r="O39" s="45">
        <v>160027</v>
      </c>
      <c r="P39" s="45">
        <v>159994</v>
      </c>
      <c r="Q39" s="45">
        <v>-5.8921451641656</v>
      </c>
      <c r="R39" s="45">
        <v>-14.815304484356467</v>
      </c>
      <c r="S39" s="45">
        <v>6665.387452029451</v>
      </c>
      <c r="T39" s="45">
        <v>159994</v>
      </c>
      <c r="U39" s="45">
        <v>7950.916909384102</v>
      </c>
    </row>
    <row r="40" spans="1:21" ht="12.75">
      <c r="A40" s="45">
        <v>41</v>
      </c>
      <c r="B40" s="45">
        <v>8259.372133301373</v>
      </c>
      <c r="C40" s="45">
        <v>7842.184097749054</v>
      </c>
      <c r="D40" s="45">
        <v>8783.293005416177</v>
      </c>
      <c r="E40" s="45">
        <v>8025.434785626049</v>
      </c>
      <c r="F40" s="45">
        <v>8439.21427175857</v>
      </c>
      <c r="G40" s="45">
        <v>9085.10208826323</v>
      </c>
      <c r="H40" s="45">
        <v>8369.27034936133</v>
      </c>
      <c r="I40" s="45">
        <v>9654.735596191447</v>
      </c>
      <c r="J40" s="45">
        <v>8906.144600052743</v>
      </c>
      <c r="K40" s="45">
        <v>9483.18228955318</v>
      </c>
      <c r="L40" s="45">
        <v>554863</v>
      </c>
      <c r="M40" s="45">
        <v>144206</v>
      </c>
      <c r="N40" s="45">
        <v>133489</v>
      </c>
      <c r="O40" s="45">
        <v>144094</v>
      </c>
      <c r="P40" s="45">
        <v>133074</v>
      </c>
      <c r="Q40" s="45">
        <v>-7.074475831327682</v>
      </c>
      <c r="R40" s="45">
        <v>-11.74618293923289</v>
      </c>
      <c r="S40" s="45">
        <v>8439.21427175857</v>
      </c>
      <c r="T40" s="45">
        <v>133074</v>
      </c>
      <c r="U40" s="45">
        <v>9483.18228955318</v>
      </c>
    </row>
    <row r="41" spans="1:21" ht="12.75">
      <c r="A41" s="45">
        <v>42</v>
      </c>
      <c r="B41" s="45">
        <v>9953.645667257073</v>
      </c>
      <c r="C41" s="45">
        <v>11264.316401843182</v>
      </c>
      <c r="D41" s="45">
        <v>10088.039387379311</v>
      </c>
      <c r="E41" s="45">
        <v>9629.19679043203</v>
      </c>
      <c r="F41" s="45">
        <v>8825.093803696042</v>
      </c>
      <c r="G41" s="45">
        <v>10685.975347203635</v>
      </c>
      <c r="H41" s="45">
        <v>11555.896713025315</v>
      </c>
      <c r="I41" s="45">
        <v>10496.74120726661</v>
      </c>
      <c r="J41" s="45">
        <v>10301.638654971443</v>
      </c>
      <c r="K41" s="45">
        <v>10387.794415027294</v>
      </c>
      <c r="L41" s="45">
        <v>1718588</v>
      </c>
      <c r="M41" s="45">
        <v>429909</v>
      </c>
      <c r="N41" s="45">
        <v>432829</v>
      </c>
      <c r="O41" s="45">
        <v>428095</v>
      </c>
      <c r="P41" s="45">
        <v>427755</v>
      </c>
      <c r="Q41" s="45">
        <v>27.63962233608858</v>
      </c>
      <c r="R41" s="45">
        <v>11.244950095548763</v>
      </c>
      <c r="S41" s="45">
        <v>8825.093803696042</v>
      </c>
      <c r="T41" s="45">
        <v>427755</v>
      </c>
      <c r="U41" s="45">
        <v>10387.794415027294</v>
      </c>
    </row>
    <row r="42" spans="1:21" ht="12.75">
      <c r="A42" s="45">
        <v>44</v>
      </c>
      <c r="B42" s="45">
        <v>13107.167691152337</v>
      </c>
      <c r="C42" s="45">
        <v>12582.887405527666</v>
      </c>
      <c r="D42" s="45">
        <v>14021.605024424285</v>
      </c>
      <c r="E42" s="45">
        <v>12754.10358565737</v>
      </c>
      <c r="F42" s="45">
        <v>13093.683067805065</v>
      </c>
      <c r="G42" s="45">
        <v>14233.165521653269</v>
      </c>
      <c r="H42" s="45">
        <v>13084.79064379103</v>
      </c>
      <c r="I42" s="45">
        <v>14765.750174459177</v>
      </c>
      <c r="J42" s="45">
        <v>13937.742363877822</v>
      </c>
      <c r="K42" s="45">
        <v>15221.224657453862</v>
      </c>
      <c r="L42" s="45">
        <v>143812</v>
      </c>
      <c r="M42" s="45">
        <v>36254</v>
      </c>
      <c r="N42" s="45">
        <v>35825</v>
      </c>
      <c r="O42" s="45">
        <v>37650</v>
      </c>
      <c r="P42" s="45">
        <v>34083</v>
      </c>
      <c r="Q42" s="45">
        <v>-3.9010846652715294</v>
      </c>
      <c r="R42" s="45">
        <v>-14.035887793145585</v>
      </c>
      <c r="S42" s="45">
        <v>13093.683067805065</v>
      </c>
      <c r="T42" s="45">
        <v>34083</v>
      </c>
      <c r="U42" s="45">
        <v>15221.224657453862</v>
      </c>
    </row>
    <row r="43" spans="1:21" ht="12.75">
      <c r="A43" s="45">
        <v>45</v>
      </c>
      <c r="B43" s="45">
        <v>8219.422106840584</v>
      </c>
      <c r="C43" s="45">
        <v>7858.017661207387</v>
      </c>
      <c r="D43" s="45">
        <v>8325.170633683263</v>
      </c>
      <c r="E43" s="45">
        <v>8801.313323154458</v>
      </c>
      <c r="F43" s="45">
        <v>8078.371603092965</v>
      </c>
      <c r="G43" s="45">
        <v>9190.184118139541</v>
      </c>
      <c r="H43" s="45">
        <v>8491.46261654442</v>
      </c>
      <c r="I43" s="45">
        <v>9296.476457748675</v>
      </c>
      <c r="J43" s="45">
        <v>9863.876165295002</v>
      </c>
      <c r="K43" s="45">
        <v>9428.737039085763</v>
      </c>
      <c r="L43" s="45">
        <v>710685</v>
      </c>
      <c r="M43" s="45">
        <v>235318</v>
      </c>
      <c r="N43" s="45">
        <v>144315</v>
      </c>
      <c r="O43" s="45">
        <v>161118</v>
      </c>
      <c r="P43" s="45">
        <v>169934</v>
      </c>
      <c r="Q43" s="45">
        <v>-2.727702471636872</v>
      </c>
      <c r="R43" s="45">
        <v>-9.940614725556323</v>
      </c>
      <c r="S43" s="45">
        <v>8078.371603092965</v>
      </c>
      <c r="T43" s="45">
        <v>169934</v>
      </c>
      <c r="U43" s="45">
        <v>9428.737039085763</v>
      </c>
    </row>
    <row r="44" spans="1:21" ht="12.75">
      <c r="A44" s="45">
        <v>46</v>
      </c>
      <c r="B44" s="45">
        <v>7236.806685218367</v>
      </c>
      <c r="C44" s="45">
        <v>6798.491086543084</v>
      </c>
      <c r="D44" s="45">
        <v>6991.54776674938</v>
      </c>
      <c r="E44" s="45">
        <v>7173.183937434201</v>
      </c>
      <c r="F44" s="45">
        <v>8540.265832681782</v>
      </c>
      <c r="G44" s="45">
        <v>8303.361601281555</v>
      </c>
      <c r="H44" s="45">
        <v>7562.686785512758</v>
      </c>
      <c r="I44" s="45">
        <v>7713.0893300248135</v>
      </c>
      <c r="J44" s="45">
        <v>8123.677746026971</v>
      </c>
      <c r="K44" s="45">
        <v>10757.476544175137</v>
      </c>
      <c r="L44" s="45">
        <v>121103</v>
      </c>
      <c r="M44" s="45">
        <v>47849</v>
      </c>
      <c r="N44" s="45">
        <v>12896</v>
      </c>
      <c r="O44" s="45">
        <v>39894</v>
      </c>
      <c r="P44" s="45">
        <v>20464</v>
      </c>
      <c r="Q44" s="45">
        <v>-20.394853980695732</v>
      </c>
      <c r="R44" s="45">
        <v>-29.698319541233534</v>
      </c>
      <c r="S44" s="45">
        <v>8540.265832681782</v>
      </c>
      <c r="T44" s="45">
        <v>20464</v>
      </c>
      <c r="U44" s="45">
        <v>10757.476544175137</v>
      </c>
    </row>
    <row r="45" spans="1:21" ht="12.75">
      <c r="A45" s="45">
        <v>47</v>
      </c>
      <c r="B45" s="45">
        <v>6843.160493214322</v>
      </c>
      <c r="C45" s="45">
        <v>6876.680934483221</v>
      </c>
      <c r="D45" s="45">
        <v>6690.564940512508</v>
      </c>
      <c r="E45" s="45">
        <v>6849.152604118178</v>
      </c>
      <c r="F45" s="45">
        <v>6935.990604773552</v>
      </c>
      <c r="G45" s="45">
        <v>7706.454124925152</v>
      </c>
      <c r="H45" s="45">
        <v>7445.205237957563</v>
      </c>
      <c r="I45" s="45">
        <v>7494.380147956071</v>
      </c>
      <c r="J45" s="45">
        <v>7768.035749703503</v>
      </c>
      <c r="K45" s="45">
        <v>8162.853535130553</v>
      </c>
      <c r="L45" s="45">
        <v>966963</v>
      </c>
      <c r="M45" s="45">
        <v>283622</v>
      </c>
      <c r="N45" s="45">
        <v>209792</v>
      </c>
      <c r="O45" s="45">
        <v>247051</v>
      </c>
      <c r="P45" s="45">
        <v>226498</v>
      </c>
      <c r="Q45" s="45">
        <v>-0.8551002109130975</v>
      </c>
      <c r="R45" s="45">
        <v>-8.791635107556926</v>
      </c>
      <c r="S45" s="45">
        <v>6935.990604773552</v>
      </c>
      <c r="T45" s="45">
        <v>226498</v>
      </c>
      <c r="U45" s="45">
        <v>8162.853535130553</v>
      </c>
    </row>
    <row r="46" spans="1:21" ht="12.75">
      <c r="A46" s="45">
        <v>48</v>
      </c>
      <c r="B46" s="45">
        <v>7323.663469880402</v>
      </c>
      <c r="C46" s="45">
        <v>7311.913811442609</v>
      </c>
      <c r="D46" s="45">
        <v>7340.006779989346</v>
      </c>
      <c r="E46" s="45">
        <v>7287.535122332778</v>
      </c>
      <c r="F46" s="45">
        <v>7355.432861341357</v>
      </c>
      <c r="G46" s="45">
        <v>8232.249055772956</v>
      </c>
      <c r="H46" s="45">
        <v>7733.476715299889</v>
      </c>
      <c r="I46" s="45">
        <v>8055.931390029894</v>
      </c>
      <c r="J46" s="45">
        <v>8370.662856193985</v>
      </c>
      <c r="K46" s="45">
        <v>8772.219143211305</v>
      </c>
      <c r="L46" s="45">
        <v>4578348</v>
      </c>
      <c r="M46" s="45">
        <v>1154492</v>
      </c>
      <c r="N46" s="45">
        <v>1135695</v>
      </c>
      <c r="O46" s="45">
        <v>1144215</v>
      </c>
      <c r="P46" s="45">
        <v>1143946</v>
      </c>
      <c r="Q46" s="45">
        <v>-0.5916585837860847</v>
      </c>
      <c r="R46" s="45">
        <v>-11.841273125458608</v>
      </c>
      <c r="S46" s="45">
        <v>7355.432861341357</v>
      </c>
      <c r="T46" s="45">
        <v>1143946</v>
      </c>
      <c r="U46" s="45">
        <v>8772.219143211305</v>
      </c>
    </row>
    <row r="47" spans="1:21" ht="12.75">
      <c r="A47" s="45">
        <v>49</v>
      </c>
      <c r="B47" s="45">
        <v>5118.215612046434</v>
      </c>
      <c r="C47" s="45">
        <v>4908.925160618163</v>
      </c>
      <c r="D47" s="45">
        <v>5026.804025373205</v>
      </c>
      <c r="E47" s="45">
        <v>4889.336321573163</v>
      </c>
      <c r="F47" s="45">
        <v>5698.792654713708</v>
      </c>
      <c r="G47" s="45">
        <v>5765.130843372628</v>
      </c>
      <c r="H47" s="45">
        <v>5409.287764419885</v>
      </c>
      <c r="I47" s="45">
        <v>5549.852148614489</v>
      </c>
      <c r="J47" s="45">
        <v>5541.678716020821</v>
      </c>
      <c r="K47" s="45">
        <v>6622.845575477155</v>
      </c>
      <c r="L47" s="45">
        <v>556314</v>
      </c>
      <c r="M47" s="45">
        <v>195806</v>
      </c>
      <c r="N47" s="45">
        <v>83868</v>
      </c>
      <c r="O47" s="45">
        <v>138320</v>
      </c>
      <c r="P47" s="45">
        <v>138320</v>
      </c>
      <c r="Q47" s="45">
        <v>-13.860260268325646</v>
      </c>
      <c r="R47" s="45">
        <v>-18.323812585194343</v>
      </c>
      <c r="S47" s="45">
        <v>5698.792654713708</v>
      </c>
      <c r="T47" s="45">
        <v>138320</v>
      </c>
      <c r="U47" s="45">
        <v>6622.845575477155</v>
      </c>
    </row>
    <row r="48" spans="1:21" ht="12.75">
      <c r="A48" s="45">
        <v>50</v>
      </c>
      <c r="B48" s="45">
        <v>13060.049089559907</v>
      </c>
      <c r="C48" s="45">
        <v>12786.829134720701</v>
      </c>
      <c r="D48" s="45">
        <v>12742.479309891842</v>
      </c>
      <c r="E48" s="45">
        <v>13481.673401473734</v>
      </c>
      <c r="F48" s="45">
        <v>13260.419054605474</v>
      </c>
      <c r="G48" s="45">
        <v>13488.61236371939</v>
      </c>
      <c r="H48" s="45">
        <v>13031.900328587075</v>
      </c>
      <c r="I48" s="45">
        <v>12980.864386740815</v>
      </c>
      <c r="J48" s="45">
        <v>13851.152840503923</v>
      </c>
      <c r="K48" s="45">
        <v>14129.430104075926</v>
      </c>
      <c r="L48" s="45">
        <v>87595</v>
      </c>
      <c r="M48" s="45">
        <v>21912</v>
      </c>
      <c r="N48" s="45">
        <v>22837</v>
      </c>
      <c r="O48" s="45">
        <v>21035</v>
      </c>
      <c r="P48" s="45">
        <v>21811</v>
      </c>
      <c r="Q48" s="45">
        <v>-3.5714551548828344</v>
      </c>
      <c r="R48" s="45">
        <v>-7.7676860807871195</v>
      </c>
      <c r="S48" s="45">
        <v>13260.419054605474</v>
      </c>
      <c r="T48" s="45">
        <v>21811</v>
      </c>
      <c r="U48" s="45">
        <v>14129.430104075926</v>
      </c>
    </row>
    <row r="49" spans="1:21" ht="12.75">
      <c r="A49" s="45">
        <v>51</v>
      </c>
      <c r="B49" s="45">
        <v>9973.252782410955</v>
      </c>
      <c r="C49" s="45">
        <v>11391.402518225386</v>
      </c>
      <c r="D49" s="45">
        <v>9798.62383090464</v>
      </c>
      <c r="E49" s="45">
        <v>9179.322937707037</v>
      </c>
      <c r="F49" s="45">
        <v>9127.7706052381</v>
      </c>
      <c r="G49" s="45">
        <v>10662.305206859935</v>
      </c>
      <c r="H49" s="45">
        <v>11842.20385558802</v>
      </c>
      <c r="I49" s="45">
        <v>10325.989172191334</v>
      </c>
      <c r="J49" s="45">
        <v>9860.625353478226</v>
      </c>
      <c r="K49" s="45">
        <v>10266.581273910819</v>
      </c>
      <c r="L49" s="45">
        <v>1230857</v>
      </c>
      <c r="M49" s="45">
        <v>379553</v>
      </c>
      <c r="N49" s="45">
        <v>246772</v>
      </c>
      <c r="O49" s="45">
        <v>309425</v>
      </c>
      <c r="P49" s="45">
        <v>295107</v>
      </c>
      <c r="Q49" s="45">
        <v>24.799395283753835</v>
      </c>
      <c r="R49" s="45">
        <v>15.347100847300894</v>
      </c>
      <c r="S49" s="45">
        <v>9127.7706052381</v>
      </c>
      <c r="T49" s="45">
        <v>295107</v>
      </c>
      <c r="U49" s="45">
        <v>10266.581273910819</v>
      </c>
    </row>
    <row r="50" spans="1:21" ht="12.75">
      <c r="A50" s="45">
        <v>53</v>
      </c>
      <c r="B50" s="45">
        <v>8155.271684654654</v>
      </c>
      <c r="C50" s="45">
        <v>8164.092409240924</v>
      </c>
      <c r="D50" s="45">
        <v>7826.581652283846</v>
      </c>
      <c r="E50" s="45">
        <v>8291.216258929137</v>
      </c>
      <c r="F50" s="45">
        <v>8343.590155378006</v>
      </c>
      <c r="G50" s="45">
        <v>8900.950488356371</v>
      </c>
      <c r="H50" s="45">
        <v>8595.562889622295</v>
      </c>
      <c r="I50" s="45">
        <v>8441.747610933562</v>
      </c>
      <c r="J50" s="45">
        <v>9098.497060496871</v>
      </c>
      <c r="K50" s="45">
        <v>9504.151443369334</v>
      </c>
      <c r="L50" s="45">
        <v>1029576</v>
      </c>
      <c r="M50" s="45">
        <v>272700</v>
      </c>
      <c r="N50" s="45">
        <v>254702</v>
      </c>
      <c r="O50" s="45">
        <v>253104</v>
      </c>
      <c r="P50" s="45">
        <v>249070</v>
      </c>
      <c r="Q50" s="45">
        <v>-2.1513250626456455</v>
      </c>
      <c r="R50" s="45">
        <v>-9.559912414705096</v>
      </c>
      <c r="S50" s="45">
        <v>8343.590155378006</v>
      </c>
      <c r="T50" s="45">
        <v>249070</v>
      </c>
      <c r="U50" s="45">
        <v>9504.151443369334</v>
      </c>
    </row>
    <row r="51" spans="1:21" ht="12.75">
      <c r="A51" s="45">
        <v>54</v>
      </c>
      <c r="B51" s="45">
        <v>8714.38408433457</v>
      </c>
      <c r="C51" s="45">
        <v>8806.479006570888</v>
      </c>
      <c r="D51" s="45">
        <v>8675.801608882846</v>
      </c>
      <c r="E51" s="45">
        <v>8837.239744808676</v>
      </c>
      <c r="F51" s="45">
        <v>8522.43637780642</v>
      </c>
      <c r="G51" s="45">
        <v>9852.080856123663</v>
      </c>
      <c r="H51" s="45">
        <v>9687.31206147678</v>
      </c>
      <c r="I51" s="45">
        <v>9812.726603217765</v>
      </c>
      <c r="J51" s="45">
        <v>9980.185468424896</v>
      </c>
      <c r="K51" s="45">
        <v>9931.776625400917</v>
      </c>
      <c r="L51" s="45">
        <v>281735</v>
      </c>
      <c r="M51" s="45">
        <v>71832</v>
      </c>
      <c r="N51" s="45">
        <v>70608</v>
      </c>
      <c r="O51" s="45">
        <v>72573</v>
      </c>
      <c r="P51" s="45">
        <v>66722</v>
      </c>
      <c r="Q51" s="45">
        <v>3.3328806009529535</v>
      </c>
      <c r="R51" s="45">
        <v>-2.461438402661103</v>
      </c>
      <c r="S51" s="45">
        <v>8522.43637780642</v>
      </c>
      <c r="T51" s="45">
        <v>66722</v>
      </c>
      <c r="U51" s="45">
        <v>9931.776625400917</v>
      </c>
    </row>
    <row r="52" spans="1:21" ht="12.75">
      <c r="A52" s="45">
        <v>55</v>
      </c>
      <c r="B52" s="45">
        <v>9956.584006295447</v>
      </c>
      <c r="C52" s="45">
        <v>9805.147850632598</v>
      </c>
      <c r="D52" s="45">
        <v>9740.163277780608</v>
      </c>
      <c r="E52" s="45">
        <v>10047.514410369096</v>
      </c>
      <c r="F52" s="45">
        <v>10236.080469655612</v>
      </c>
      <c r="G52" s="45">
        <v>10660.71994368203</v>
      </c>
      <c r="H52" s="45">
        <v>10128.929967419246</v>
      </c>
      <c r="I52" s="45">
        <v>10198.230154062727</v>
      </c>
      <c r="J52" s="45">
        <v>10731.555409973294</v>
      </c>
      <c r="K52" s="45">
        <v>11597.207680514528</v>
      </c>
      <c r="L52" s="45">
        <v>867929</v>
      </c>
      <c r="M52" s="45">
        <v>218227</v>
      </c>
      <c r="N52" s="45">
        <v>215951</v>
      </c>
      <c r="O52" s="45">
        <v>219807</v>
      </c>
      <c r="P52" s="45">
        <v>213944</v>
      </c>
      <c r="Q52" s="45">
        <v>-4.2099377813655625</v>
      </c>
      <c r="R52" s="45">
        <v>-12.660614119744206</v>
      </c>
      <c r="S52" s="45">
        <v>10236.080469655612</v>
      </c>
      <c r="T52" s="45">
        <v>213944</v>
      </c>
      <c r="U52" s="45">
        <v>11597.207680514528</v>
      </c>
    </row>
    <row r="53" spans="1:21" ht="12.75">
      <c r="A53" s="45">
        <v>56</v>
      </c>
      <c r="B53" s="45">
        <v>12826.074821783675</v>
      </c>
      <c r="C53" s="45">
        <v>12933.659798577104</v>
      </c>
      <c r="D53" s="45">
        <v>12498.607137479295</v>
      </c>
      <c r="E53" s="45">
        <v>12079.20792079208</v>
      </c>
      <c r="F53" s="45">
        <v>13765.577766942955</v>
      </c>
      <c r="G53" s="45">
        <v>13840.239094788989</v>
      </c>
      <c r="H53" s="45">
        <v>13665.249930703132</v>
      </c>
      <c r="I53" s="45">
        <v>13523.791597650956</v>
      </c>
      <c r="J53" s="45">
        <v>12942.504776793468</v>
      </c>
      <c r="K53" s="45">
        <v>15190.736226231107</v>
      </c>
      <c r="L53" s="45">
        <v>85991</v>
      </c>
      <c r="M53" s="45">
        <v>21646</v>
      </c>
      <c r="N53" s="45">
        <v>26564</v>
      </c>
      <c r="O53" s="45">
        <v>17271</v>
      </c>
      <c r="P53" s="45">
        <v>20510</v>
      </c>
      <c r="Q53" s="45">
        <v>-6.043465682665659</v>
      </c>
      <c r="R53" s="45">
        <v>-10.042214365448535</v>
      </c>
      <c r="S53" s="45">
        <v>13765.577766942955</v>
      </c>
      <c r="T53" s="45">
        <v>20510</v>
      </c>
      <c r="U53" s="45">
        <v>15190.736226231107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95"/>
  <sheetViews>
    <sheetView zoomScalePageLayoutView="0" workbookViewId="0" topLeftCell="A1">
      <selection activeCell="A1" sqref="A1:A195"/>
    </sheetView>
  </sheetViews>
  <sheetFormatPr defaultColWidth="9.140625" defaultRowHeight="12.75"/>
  <sheetData>
    <row r="1" ht="12.75">
      <c r="A1" t="s">
        <v>105</v>
      </c>
    </row>
    <row r="2" ht="12.75">
      <c r="A2" t="s">
        <v>106</v>
      </c>
    </row>
    <row r="3" ht="12.75">
      <c r="A3" t="s">
        <v>107</v>
      </c>
    </row>
    <row r="4" ht="12.75">
      <c r="A4" t="s">
        <v>107</v>
      </c>
    </row>
    <row r="5" ht="12.75">
      <c r="A5" t="s">
        <v>108</v>
      </c>
    </row>
    <row r="6" ht="12.75">
      <c r="A6" t="s">
        <v>109</v>
      </c>
    </row>
    <row r="7" ht="12.75">
      <c r="A7" t="s">
        <v>110</v>
      </c>
    </row>
    <row r="8" ht="12.75">
      <c r="A8" t="s">
        <v>111</v>
      </c>
    </row>
    <row r="9" ht="12.75">
      <c r="A9" t="s">
        <v>112</v>
      </c>
    </row>
    <row r="10" ht="12.75">
      <c r="A10" t="s">
        <v>113</v>
      </c>
    </row>
    <row r="11" ht="12.75">
      <c r="A11" t="s">
        <v>107</v>
      </c>
    </row>
    <row r="12" ht="12.75">
      <c r="A12" t="s">
        <v>114</v>
      </c>
    </row>
    <row r="13" ht="12.75">
      <c r="A13" t="s">
        <v>115</v>
      </c>
    </row>
    <row r="14" ht="12.75">
      <c r="A14" t="s">
        <v>107</v>
      </c>
    </row>
    <row r="15" ht="12.75">
      <c r="A15" t="s">
        <v>116</v>
      </c>
    </row>
    <row r="16" ht="12.75">
      <c r="A16" t="s">
        <v>117</v>
      </c>
    </row>
    <row r="17" ht="12.75">
      <c r="A17" t="s">
        <v>118</v>
      </c>
    </row>
    <row r="18" ht="12.75">
      <c r="A18" t="s">
        <v>112</v>
      </c>
    </row>
    <row r="19" ht="12.75">
      <c r="A19" t="s">
        <v>113</v>
      </c>
    </row>
    <row r="20" ht="12.75">
      <c r="A20" t="s">
        <v>107</v>
      </c>
    </row>
    <row r="21" ht="12.75">
      <c r="A21" t="s">
        <v>292</v>
      </c>
    </row>
    <row r="22" ht="12.75">
      <c r="A22" t="s">
        <v>293</v>
      </c>
    </row>
    <row r="23" ht="12.75">
      <c r="A23" t="s">
        <v>119</v>
      </c>
    </row>
    <row r="24" ht="12.75">
      <c r="A24" t="s">
        <v>120</v>
      </c>
    </row>
    <row r="25" ht="12.75">
      <c r="A25" t="s">
        <v>115</v>
      </c>
    </row>
    <row r="26" ht="12.75">
      <c r="A26" t="s">
        <v>121</v>
      </c>
    </row>
    <row r="27" ht="12.75">
      <c r="A27" t="s">
        <v>122</v>
      </c>
    </row>
    <row r="28" ht="12.75">
      <c r="A28" t="s">
        <v>113</v>
      </c>
    </row>
    <row r="29" ht="12.75">
      <c r="A29" t="s">
        <v>123</v>
      </c>
    </row>
    <row r="30" ht="12.75">
      <c r="A30" t="s">
        <v>124</v>
      </c>
    </row>
    <row r="31" ht="12.75">
      <c r="A31" t="s">
        <v>125</v>
      </c>
    </row>
    <row r="32" ht="12.75">
      <c r="A32" t="s">
        <v>126</v>
      </c>
    </row>
    <row r="33" ht="12.75">
      <c r="A33" t="s">
        <v>291</v>
      </c>
    </row>
    <row r="34" ht="12.75">
      <c r="A34" t="s">
        <v>107</v>
      </c>
    </row>
    <row r="35" ht="12.75">
      <c r="A35" t="s">
        <v>112</v>
      </c>
    </row>
    <row r="36" ht="12.75">
      <c r="A36" t="s">
        <v>127</v>
      </c>
    </row>
    <row r="37" ht="12.75">
      <c r="A37" t="s">
        <v>128</v>
      </c>
    </row>
    <row r="38" ht="12.75">
      <c r="A38" t="s">
        <v>129</v>
      </c>
    </row>
    <row r="39" ht="12.75">
      <c r="A39" t="s">
        <v>130</v>
      </c>
    </row>
    <row r="40" ht="12.75">
      <c r="A40" t="s">
        <v>131</v>
      </c>
    </row>
    <row r="41" ht="12.75">
      <c r="A41" t="s">
        <v>132</v>
      </c>
    </row>
    <row r="42" ht="12.75">
      <c r="A42" t="s">
        <v>133</v>
      </c>
    </row>
    <row r="43" ht="12.75">
      <c r="A43" t="s">
        <v>107</v>
      </c>
    </row>
    <row r="44" ht="12.75">
      <c r="A44" t="s">
        <v>112</v>
      </c>
    </row>
    <row r="45" ht="12.75">
      <c r="A45" t="s">
        <v>134</v>
      </c>
    </row>
    <row r="46" ht="12.75">
      <c r="A46" t="s">
        <v>107</v>
      </c>
    </row>
    <row r="47" ht="12.75">
      <c r="A47" t="s">
        <v>135</v>
      </c>
    </row>
    <row r="48" ht="12.75">
      <c r="A48" t="s">
        <v>136</v>
      </c>
    </row>
    <row r="49" ht="12.75">
      <c r="A49" t="s">
        <v>107</v>
      </c>
    </row>
    <row r="50" ht="12.75">
      <c r="A50" t="s">
        <v>137</v>
      </c>
    </row>
    <row r="51" ht="12.75">
      <c r="A51" t="s">
        <v>138</v>
      </c>
    </row>
    <row r="52" ht="12.75">
      <c r="A52" t="s">
        <v>139</v>
      </c>
    </row>
    <row r="53" ht="12.75">
      <c r="A53" t="s">
        <v>140</v>
      </c>
    </row>
    <row r="54" ht="12.75">
      <c r="A54" t="s">
        <v>141</v>
      </c>
    </row>
    <row r="55" ht="12.75">
      <c r="A55" t="s">
        <v>142</v>
      </c>
    </row>
    <row r="56" ht="12.75">
      <c r="A56" t="s">
        <v>107</v>
      </c>
    </row>
    <row r="57" ht="12.75">
      <c r="A57" t="s">
        <v>112</v>
      </c>
    </row>
    <row r="58" ht="12.75">
      <c r="A58" t="s">
        <v>107</v>
      </c>
    </row>
    <row r="59" ht="12.75">
      <c r="A59" t="s">
        <v>107</v>
      </c>
    </row>
    <row r="60" ht="12.75">
      <c r="A60" t="s">
        <v>107</v>
      </c>
    </row>
    <row r="61" ht="12.75">
      <c r="A61" t="s">
        <v>115</v>
      </c>
    </row>
    <row r="62" ht="12.75">
      <c r="A62" t="s">
        <v>294</v>
      </c>
    </row>
    <row r="63" ht="12.75">
      <c r="A63" t="s">
        <v>143</v>
      </c>
    </row>
    <row r="64" ht="12.75">
      <c r="A64" t="s">
        <v>107</v>
      </c>
    </row>
    <row r="65" ht="12.75">
      <c r="A65" t="s">
        <v>295</v>
      </c>
    </row>
    <row r="66" ht="12.75">
      <c r="A66" t="s">
        <v>296</v>
      </c>
    </row>
    <row r="67" ht="12.75">
      <c r="A67" t="s">
        <v>113</v>
      </c>
    </row>
    <row r="68" ht="12.75">
      <c r="A68" t="s">
        <v>297</v>
      </c>
    </row>
    <row r="69" ht="12.75">
      <c r="A69" t="s">
        <v>302</v>
      </c>
    </row>
    <row r="70" ht="12.75">
      <c r="A70" t="s">
        <v>144</v>
      </c>
    </row>
    <row r="71" ht="12.75">
      <c r="A71" t="s">
        <v>121</v>
      </c>
    </row>
    <row r="72" ht="12.75">
      <c r="A72" t="s">
        <v>145</v>
      </c>
    </row>
    <row r="73" ht="12.75">
      <c r="A73" t="s">
        <v>146</v>
      </c>
    </row>
    <row r="74" ht="12.75">
      <c r="A74" t="s">
        <v>147</v>
      </c>
    </row>
    <row r="75" ht="12.75">
      <c r="A75" t="s">
        <v>148</v>
      </c>
    </row>
    <row r="76" ht="12.75">
      <c r="A76" t="s">
        <v>107</v>
      </c>
    </row>
    <row r="77" ht="12.75">
      <c r="A77" t="s">
        <v>149</v>
      </c>
    </row>
    <row r="78" ht="12.75">
      <c r="A78" t="s">
        <v>298</v>
      </c>
    </row>
    <row r="79" ht="12.75">
      <c r="A79" t="s">
        <v>299</v>
      </c>
    </row>
    <row r="80" ht="12.75">
      <c r="A80" t="s">
        <v>300</v>
      </c>
    </row>
    <row r="81" ht="12.75">
      <c r="A81" t="s">
        <v>301</v>
      </c>
    </row>
    <row r="82" ht="12.75">
      <c r="A82" t="s">
        <v>149</v>
      </c>
    </row>
    <row r="83" ht="12.75">
      <c r="A83" t="s">
        <v>107</v>
      </c>
    </row>
    <row r="84" ht="12.75">
      <c r="A84" t="s">
        <v>150</v>
      </c>
    </row>
    <row r="85" ht="12.75">
      <c r="A85" t="s">
        <v>151</v>
      </c>
    </row>
    <row r="86" ht="12.75">
      <c r="A86" t="s">
        <v>107</v>
      </c>
    </row>
    <row r="87" ht="12.75">
      <c r="A87" t="s">
        <v>149</v>
      </c>
    </row>
    <row r="88" ht="12.75">
      <c r="A88" t="s">
        <v>152</v>
      </c>
    </row>
    <row r="89" ht="12.75">
      <c r="A89" t="s">
        <v>153</v>
      </c>
    </row>
    <row r="90" ht="12.75">
      <c r="A90" t="s">
        <v>107</v>
      </c>
    </row>
    <row r="91" ht="12.75">
      <c r="A91" t="s">
        <v>154</v>
      </c>
    </row>
    <row r="92" ht="12.75">
      <c r="A92" t="s">
        <v>107</v>
      </c>
    </row>
    <row r="93" ht="12.75">
      <c r="A93" t="s">
        <v>155</v>
      </c>
    </row>
    <row r="94" ht="12.75">
      <c r="A94" t="s">
        <v>107</v>
      </c>
    </row>
    <row r="95" ht="12.75">
      <c r="A95" t="s">
        <v>127</v>
      </c>
    </row>
    <row r="96" ht="12.75">
      <c r="A96" t="s">
        <v>156</v>
      </c>
    </row>
    <row r="97" ht="12.75">
      <c r="A97" t="s">
        <v>157</v>
      </c>
    </row>
    <row r="98" ht="12.75">
      <c r="A98" t="s">
        <v>158</v>
      </c>
    </row>
    <row r="99" ht="12.75">
      <c r="A99" t="s">
        <v>159</v>
      </c>
    </row>
    <row r="100" ht="12.75">
      <c r="A100" t="s">
        <v>107</v>
      </c>
    </row>
    <row r="101" ht="12.75">
      <c r="A101" t="s">
        <v>160</v>
      </c>
    </row>
    <row r="102" ht="12.75">
      <c r="A102" t="s">
        <v>161</v>
      </c>
    </row>
    <row r="103" ht="12.75">
      <c r="A103" t="s">
        <v>162</v>
      </c>
    </row>
    <row r="104" ht="12.75">
      <c r="A104" t="s">
        <v>163</v>
      </c>
    </row>
    <row r="105" ht="12.75">
      <c r="A105" t="s">
        <v>164</v>
      </c>
    </row>
    <row r="106" ht="12.75">
      <c r="A106" t="s">
        <v>165</v>
      </c>
    </row>
    <row r="107" ht="12.75">
      <c r="A107" t="s">
        <v>166</v>
      </c>
    </row>
    <row r="108" ht="12.75">
      <c r="A108" t="s">
        <v>159</v>
      </c>
    </row>
    <row r="109" ht="12.75">
      <c r="A109" t="s">
        <v>167</v>
      </c>
    </row>
    <row r="110" ht="12.75">
      <c r="A110" t="s">
        <v>107</v>
      </c>
    </row>
    <row r="111" ht="12.75">
      <c r="A111" t="s">
        <v>168</v>
      </c>
    </row>
    <row r="112" ht="12.75">
      <c r="A112" t="s">
        <v>163</v>
      </c>
    </row>
    <row r="113" ht="12.75">
      <c r="A113" t="s">
        <v>169</v>
      </c>
    </row>
    <row r="114" ht="12.75">
      <c r="A114" t="s">
        <v>170</v>
      </c>
    </row>
    <row r="115" ht="12.75">
      <c r="A115" t="s">
        <v>112</v>
      </c>
    </row>
    <row r="116" ht="12.75">
      <c r="A116" t="s">
        <v>171</v>
      </c>
    </row>
    <row r="117" ht="12.75">
      <c r="A117" t="s">
        <v>172</v>
      </c>
    </row>
    <row r="118" ht="12.75">
      <c r="A118" t="s">
        <v>112</v>
      </c>
    </row>
    <row r="119" ht="12.75">
      <c r="A119" t="s">
        <v>173</v>
      </c>
    </row>
    <row r="120" ht="12.75">
      <c r="A120" t="s">
        <v>174</v>
      </c>
    </row>
    <row r="121" ht="12.75">
      <c r="A121" t="s">
        <v>107</v>
      </c>
    </row>
    <row r="122" ht="12.75">
      <c r="A122" t="s">
        <v>175</v>
      </c>
    </row>
    <row r="123" ht="12.75">
      <c r="A123" t="s">
        <v>176</v>
      </c>
    </row>
    <row r="124" ht="12.75">
      <c r="A124" t="s">
        <v>177</v>
      </c>
    </row>
    <row r="125" ht="12.75">
      <c r="A125" t="s">
        <v>112</v>
      </c>
    </row>
    <row r="126" ht="12.75">
      <c r="A126" t="s">
        <v>107</v>
      </c>
    </row>
    <row r="127" ht="12.75">
      <c r="A127" t="s">
        <v>178</v>
      </c>
    </row>
    <row r="128" ht="12.75">
      <c r="A128" t="s">
        <v>179</v>
      </c>
    </row>
    <row r="129" ht="12.75">
      <c r="A129" t="s">
        <v>107</v>
      </c>
    </row>
    <row r="130" ht="12.75">
      <c r="A130" t="s">
        <v>180</v>
      </c>
    </row>
    <row r="131" ht="12.75">
      <c r="A131" t="s">
        <v>181</v>
      </c>
    </row>
    <row r="132" ht="12.75">
      <c r="A132" t="s">
        <v>182</v>
      </c>
    </row>
    <row r="133" ht="12.75">
      <c r="A133" t="s">
        <v>112</v>
      </c>
    </row>
    <row r="134" ht="12.75">
      <c r="A134" t="s">
        <v>183</v>
      </c>
    </row>
    <row r="135" ht="12.75">
      <c r="A135" t="s">
        <v>107</v>
      </c>
    </row>
    <row r="136" ht="12.75">
      <c r="A136" t="s">
        <v>184</v>
      </c>
    </row>
    <row r="137" ht="12.75">
      <c r="A137" t="s">
        <v>185</v>
      </c>
    </row>
    <row r="138" ht="12.75">
      <c r="A138" t="s">
        <v>112</v>
      </c>
    </row>
    <row r="139" ht="12.75">
      <c r="A139" t="s">
        <v>107</v>
      </c>
    </row>
    <row r="140" ht="12.75">
      <c r="A140" t="s">
        <v>186</v>
      </c>
    </row>
    <row r="141" ht="12.75">
      <c r="A141" t="s">
        <v>187</v>
      </c>
    </row>
    <row r="142" ht="12.75">
      <c r="A142" t="s">
        <v>188</v>
      </c>
    </row>
    <row r="143" ht="12.75">
      <c r="A143" t="s">
        <v>189</v>
      </c>
    </row>
    <row r="144" ht="12.75">
      <c r="A144" t="s">
        <v>190</v>
      </c>
    </row>
    <row r="145" ht="12.75">
      <c r="A145" t="s">
        <v>107</v>
      </c>
    </row>
    <row r="146" ht="12.75">
      <c r="A146" t="s">
        <v>191</v>
      </c>
    </row>
    <row r="147" ht="12.75">
      <c r="A147" t="s">
        <v>192</v>
      </c>
    </row>
    <row r="148" ht="12.75">
      <c r="A148" t="s">
        <v>107</v>
      </c>
    </row>
    <row r="149" ht="12.75">
      <c r="A149" t="s">
        <v>193</v>
      </c>
    </row>
    <row r="150" ht="12.75">
      <c r="A150" t="s">
        <v>194</v>
      </c>
    </row>
    <row r="151" ht="12.75">
      <c r="A151" t="s">
        <v>112</v>
      </c>
    </row>
    <row r="152" ht="12.75">
      <c r="A152" t="s">
        <v>195</v>
      </c>
    </row>
    <row r="153" ht="12.75">
      <c r="A153" t="s">
        <v>196</v>
      </c>
    </row>
    <row r="154" ht="12.75">
      <c r="A154" t="s">
        <v>197</v>
      </c>
    </row>
    <row r="155" ht="12.75">
      <c r="A155" t="s">
        <v>198</v>
      </c>
    </row>
    <row r="156" ht="12.75">
      <c r="A156" t="s">
        <v>112</v>
      </c>
    </row>
    <row r="157" ht="12.75">
      <c r="A157" t="s">
        <v>199</v>
      </c>
    </row>
    <row r="158" ht="12.75">
      <c r="A158" t="s">
        <v>107</v>
      </c>
    </row>
    <row r="159" ht="12.75">
      <c r="A159" t="s">
        <v>200</v>
      </c>
    </row>
    <row r="160" ht="12.75">
      <c r="A160" t="s">
        <v>201</v>
      </c>
    </row>
    <row r="161" ht="12.75">
      <c r="A161" t="s">
        <v>202</v>
      </c>
    </row>
    <row r="162" ht="12.75">
      <c r="A162" t="s">
        <v>203</v>
      </c>
    </row>
    <row r="163" ht="12.75">
      <c r="A163" t="s">
        <v>204</v>
      </c>
    </row>
    <row r="164" ht="12.75">
      <c r="A164" t="s">
        <v>205</v>
      </c>
    </row>
    <row r="165" ht="12.75">
      <c r="A165" t="s">
        <v>206</v>
      </c>
    </row>
    <row r="166" ht="12.75">
      <c r="A166" t="s">
        <v>207</v>
      </c>
    </row>
    <row r="167" ht="12.75">
      <c r="A167" t="s">
        <v>208</v>
      </c>
    </row>
    <row r="168" ht="12.75">
      <c r="A168" t="s">
        <v>149</v>
      </c>
    </row>
    <row r="169" ht="12.75">
      <c r="A169" t="s">
        <v>209</v>
      </c>
    </row>
    <row r="170" ht="12.75">
      <c r="A170" t="s">
        <v>112</v>
      </c>
    </row>
    <row r="171" ht="12.75">
      <c r="A171" t="s">
        <v>107</v>
      </c>
    </row>
    <row r="172" ht="12.75">
      <c r="A172" t="s">
        <v>107</v>
      </c>
    </row>
    <row r="173" ht="12.75">
      <c r="A173" t="s">
        <v>210</v>
      </c>
    </row>
    <row r="174" ht="12.75">
      <c r="A174" t="s">
        <v>211</v>
      </c>
    </row>
    <row r="175" ht="12.75">
      <c r="A175" t="s">
        <v>212</v>
      </c>
    </row>
    <row r="176" ht="12.75">
      <c r="A176" t="s">
        <v>213</v>
      </c>
    </row>
    <row r="177" ht="12.75">
      <c r="A177" t="s">
        <v>214</v>
      </c>
    </row>
    <row r="178" ht="12.75">
      <c r="A178" t="s">
        <v>215</v>
      </c>
    </row>
    <row r="179" ht="12.75">
      <c r="A179" t="s">
        <v>112</v>
      </c>
    </row>
    <row r="180" ht="12.75">
      <c r="A180" t="s">
        <v>107</v>
      </c>
    </row>
    <row r="181" ht="12.75">
      <c r="A181" t="s">
        <v>216</v>
      </c>
    </row>
    <row r="182" ht="12.75">
      <c r="A182" t="s">
        <v>217</v>
      </c>
    </row>
    <row r="183" ht="12.75">
      <c r="A183" t="s">
        <v>218</v>
      </c>
    </row>
    <row r="184" ht="12.75">
      <c r="A184" t="s">
        <v>213</v>
      </c>
    </row>
    <row r="185" ht="12.75">
      <c r="A185" t="s">
        <v>214</v>
      </c>
    </row>
    <row r="186" ht="12.75">
      <c r="A186" t="s">
        <v>107</v>
      </c>
    </row>
    <row r="187" ht="12.75">
      <c r="A187" t="s">
        <v>219</v>
      </c>
    </row>
    <row r="188" ht="12.75">
      <c r="A188" t="s">
        <v>220</v>
      </c>
    </row>
    <row r="189" ht="12.75">
      <c r="A189" t="s">
        <v>107</v>
      </c>
    </row>
    <row r="190" ht="12.75">
      <c r="A190" t="s">
        <v>221</v>
      </c>
    </row>
    <row r="191" ht="12.75">
      <c r="A191" t="s">
        <v>222</v>
      </c>
    </row>
    <row r="192" ht="12.75">
      <c r="A192" t="s">
        <v>223</v>
      </c>
    </row>
    <row r="193" ht="12.75">
      <c r="A193" t="s">
        <v>224</v>
      </c>
    </row>
    <row r="194" ht="12.75">
      <c r="A194" t="s">
        <v>107</v>
      </c>
    </row>
    <row r="195" ht="12.75">
      <c r="A195" t="s">
        <v>225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8647.681396678818</v>
      </c>
      <c r="C2" s="45">
        <v>9759.926867203467</v>
      </c>
      <c r="D2" s="45">
        <v>8150.260304222439</v>
      </c>
      <c r="E2" s="45">
        <v>7879.458129197191</v>
      </c>
      <c r="F2" s="45">
        <v>8798.492506581744</v>
      </c>
      <c r="G2" s="45">
        <v>9500.972773527086</v>
      </c>
      <c r="H2" s="45">
        <v>10148.80906817453</v>
      </c>
      <c r="I2" s="45">
        <v>8804.56535225195</v>
      </c>
      <c r="J2" s="45">
        <v>8806.668918113717</v>
      </c>
      <c r="K2" s="45">
        <v>10241.9242760996</v>
      </c>
      <c r="L2" s="45">
        <v>48096498</v>
      </c>
      <c r="M2" s="45">
        <v>12044938</v>
      </c>
      <c r="N2" s="45">
        <v>12005952</v>
      </c>
      <c r="O2" s="45">
        <v>12024859</v>
      </c>
      <c r="P2" s="45">
        <v>12020749</v>
      </c>
      <c r="Q2" s="45">
        <v>10.927262367985403</v>
      </c>
      <c r="R2" s="45">
        <v>-0.9091573557359907</v>
      </c>
      <c r="S2" s="45">
        <v>8798.492506581744</v>
      </c>
      <c r="T2" s="45">
        <v>12020749</v>
      </c>
      <c r="U2" s="45">
        <v>10241.9242760996</v>
      </c>
    </row>
    <row r="3" spans="1:21" ht="12.75">
      <c r="A3" s="45">
        <v>1</v>
      </c>
      <c r="B3" s="45">
        <v>7472.9702276283415</v>
      </c>
      <c r="C3" s="45">
        <v>7951.21480496644</v>
      </c>
      <c r="D3" s="45">
        <v>7404.205657054343</v>
      </c>
      <c r="E3" s="45">
        <v>7179.77045721306</v>
      </c>
      <c r="F3" s="45">
        <v>7392.266673812267</v>
      </c>
      <c r="G3" s="45">
        <v>8394.641000009418</v>
      </c>
      <c r="H3" s="45">
        <v>8490.945253361353</v>
      </c>
      <c r="I3" s="45">
        <v>8168.8999936342225</v>
      </c>
      <c r="J3" s="45">
        <v>8287.549610197437</v>
      </c>
      <c r="K3" s="45">
        <v>8716.451405450307</v>
      </c>
      <c r="L3" s="45">
        <v>743273</v>
      </c>
      <c r="M3" s="45">
        <v>186532</v>
      </c>
      <c r="N3" s="45">
        <v>188508</v>
      </c>
      <c r="O3" s="45">
        <v>218957</v>
      </c>
      <c r="P3" s="45">
        <v>149276</v>
      </c>
      <c r="Q3" s="45">
        <v>7.561254968442824</v>
      </c>
      <c r="R3" s="45">
        <v>-2.5871325565808503</v>
      </c>
      <c r="S3" s="45">
        <v>7392.266673812267</v>
      </c>
      <c r="T3" s="45">
        <v>149276</v>
      </c>
      <c r="U3" s="45">
        <v>8716.451405450307</v>
      </c>
    </row>
    <row r="4" spans="1:21" ht="12.75">
      <c r="A4" s="45">
        <v>2</v>
      </c>
      <c r="B4" s="45">
        <v>11014.811228696566</v>
      </c>
      <c r="C4" s="45">
        <v>9890.87669718007</v>
      </c>
      <c r="D4" s="45">
        <v>9610.971203328589</v>
      </c>
      <c r="E4" s="45">
        <v>9610.971203328589</v>
      </c>
      <c r="F4" s="45">
        <v>14613.224359368278</v>
      </c>
      <c r="G4" s="45">
        <v>12300.649787816668</v>
      </c>
      <c r="H4" s="45">
        <v>10902.131842477114</v>
      </c>
      <c r="I4" s="45">
        <v>10549.162378188985</v>
      </c>
      <c r="J4" s="45">
        <v>10549.162378188985</v>
      </c>
      <c r="K4" s="45">
        <v>16780.802556381735</v>
      </c>
      <c r="L4" s="45">
        <v>132197</v>
      </c>
      <c r="M4" s="45">
        <v>81385</v>
      </c>
      <c r="N4" s="45">
        <v>18266</v>
      </c>
      <c r="O4" s="45">
        <v>18266</v>
      </c>
      <c r="P4" s="45">
        <v>32546</v>
      </c>
      <c r="Q4" s="45">
        <v>-32.31557626199583</v>
      </c>
      <c r="R4" s="45">
        <v>-35.032118959465166</v>
      </c>
      <c r="S4" s="45">
        <v>14613.224359368278</v>
      </c>
      <c r="T4" s="45">
        <v>32546</v>
      </c>
      <c r="U4" s="45">
        <v>16780.802556381735</v>
      </c>
    </row>
    <row r="5" spans="1:21" ht="12.75">
      <c r="A5" s="45">
        <v>4</v>
      </c>
      <c r="B5" s="45">
        <v>6298.641350149886</v>
      </c>
      <c r="C5" s="45">
        <v>6208.110813737308</v>
      </c>
      <c r="D5" s="45">
        <v>6172.602672330027</v>
      </c>
      <c r="E5" s="45">
        <v>6278.223911317116</v>
      </c>
      <c r="F5" s="45">
        <v>6548.79128185865</v>
      </c>
      <c r="G5" s="45">
        <v>7126.014540934769</v>
      </c>
      <c r="H5" s="45">
        <v>6606.717469916441</v>
      </c>
      <c r="I5" s="45">
        <v>6764.102711279299</v>
      </c>
      <c r="J5" s="45">
        <v>7194.735264087646</v>
      </c>
      <c r="K5" s="45">
        <v>7982.6388439136645</v>
      </c>
      <c r="L5" s="45">
        <v>967063</v>
      </c>
      <c r="M5" s="45">
        <v>244735</v>
      </c>
      <c r="N5" s="45">
        <v>243907</v>
      </c>
      <c r="O5" s="45">
        <v>246812</v>
      </c>
      <c r="P5" s="45">
        <v>231609</v>
      </c>
      <c r="Q5" s="45">
        <v>-5.202188517827553</v>
      </c>
      <c r="R5" s="45">
        <v>-17.236422703080077</v>
      </c>
      <c r="S5" s="45">
        <v>6548.79128185865</v>
      </c>
      <c r="T5" s="45">
        <v>231609</v>
      </c>
      <c r="U5" s="45">
        <v>7982.6388439136645</v>
      </c>
    </row>
    <row r="6" spans="1:21" ht="12.75">
      <c r="A6" s="45">
        <v>5</v>
      </c>
      <c r="B6" s="45">
        <v>7170.490889041924</v>
      </c>
      <c r="C6" s="45">
        <v>7146.436663873111</v>
      </c>
      <c r="D6" s="45">
        <v>7520.241652165347</v>
      </c>
      <c r="E6" s="45">
        <v>6795.903914250166</v>
      </c>
      <c r="F6" s="45">
        <v>7167.368866328257</v>
      </c>
      <c r="G6" s="45">
        <v>8135.551114735121</v>
      </c>
      <c r="H6" s="45">
        <v>7800.400409721576</v>
      </c>
      <c r="I6" s="45">
        <v>8352.127589716649</v>
      </c>
      <c r="J6" s="45">
        <v>7838.022777299263</v>
      </c>
      <c r="K6" s="45">
        <v>8540.744500846024</v>
      </c>
      <c r="L6" s="45">
        <v>473386</v>
      </c>
      <c r="M6" s="45">
        <v>128868</v>
      </c>
      <c r="N6" s="45">
        <v>121828</v>
      </c>
      <c r="O6" s="45">
        <v>104490</v>
      </c>
      <c r="P6" s="45">
        <v>118200</v>
      </c>
      <c r="Q6" s="45">
        <v>-0.2920486282418705</v>
      </c>
      <c r="R6" s="45">
        <v>-8.668378863822836</v>
      </c>
      <c r="S6" s="45">
        <v>7167.368866328257</v>
      </c>
      <c r="T6" s="45">
        <v>118200</v>
      </c>
      <c r="U6" s="45">
        <v>8540.744500846024</v>
      </c>
    </row>
    <row r="7" spans="1:21" ht="12.75">
      <c r="A7" s="45">
        <v>6</v>
      </c>
      <c r="B7" s="45">
        <v>7738.850319714961</v>
      </c>
      <c r="C7" s="45">
        <v>7753.882435843528</v>
      </c>
      <c r="D7" s="45">
        <v>7482.784471356869</v>
      </c>
      <c r="E7" s="45">
        <v>7595.138711877039</v>
      </c>
      <c r="F7" s="45">
        <v>8125.090824957073</v>
      </c>
      <c r="G7" s="45">
        <v>8642.919176672329</v>
      </c>
      <c r="H7" s="45">
        <v>8192.82496794909</v>
      </c>
      <c r="I7" s="45">
        <v>8235.435018621967</v>
      </c>
      <c r="J7" s="45">
        <v>8644.985320775664</v>
      </c>
      <c r="K7" s="45">
        <v>9504.887325060408</v>
      </c>
      <c r="L7" s="45">
        <v>6184415</v>
      </c>
      <c r="M7" s="45">
        <v>1555338</v>
      </c>
      <c r="N7" s="45">
        <v>1544681</v>
      </c>
      <c r="O7" s="45">
        <v>1545722</v>
      </c>
      <c r="P7" s="45">
        <v>1538674</v>
      </c>
      <c r="Q7" s="45">
        <v>-4.568667564593119</v>
      </c>
      <c r="R7" s="45">
        <v>-13.80408112415978</v>
      </c>
      <c r="S7" s="45">
        <v>8125.090824957073</v>
      </c>
      <c r="T7" s="45">
        <v>1538674</v>
      </c>
      <c r="U7" s="45">
        <v>9504.887325060408</v>
      </c>
    </row>
    <row r="8" spans="1:21" ht="12.75">
      <c r="A8" s="45">
        <v>8</v>
      </c>
      <c r="B8" s="45">
        <v>7498.961669731249</v>
      </c>
      <c r="C8" s="45">
        <v>7675.870044836666</v>
      </c>
      <c r="D8" s="45">
        <v>7502.131425053863</v>
      </c>
      <c r="E8" s="45">
        <v>7253.215056290188</v>
      </c>
      <c r="F8" s="45">
        <v>7477.542750290384</v>
      </c>
      <c r="G8" s="45">
        <v>8096.731126243497</v>
      </c>
      <c r="H8" s="45">
        <v>8030.040566507721</v>
      </c>
      <c r="I8" s="45">
        <v>7926.454293628809</v>
      </c>
      <c r="J8" s="45">
        <v>7865.04240456303</v>
      </c>
      <c r="K8" s="45">
        <v>8535.57792975566</v>
      </c>
      <c r="L8" s="45">
        <v>790211</v>
      </c>
      <c r="M8" s="45">
        <v>281020</v>
      </c>
      <c r="N8" s="45">
        <v>129960</v>
      </c>
      <c r="O8" s="45">
        <v>187244</v>
      </c>
      <c r="P8" s="45">
        <v>191987</v>
      </c>
      <c r="Q8" s="45">
        <v>2.6523057262170835</v>
      </c>
      <c r="R8" s="45">
        <v>-5.922708074465558</v>
      </c>
      <c r="S8" s="45">
        <v>7477.542750290384</v>
      </c>
      <c r="T8" s="45">
        <v>191987</v>
      </c>
      <c r="U8" s="45">
        <v>8535.57792975566</v>
      </c>
    </row>
    <row r="9" spans="1:21" ht="12.75">
      <c r="A9" s="45">
        <v>9</v>
      </c>
      <c r="B9" s="45">
        <v>12692.433042623308</v>
      </c>
      <c r="C9" s="45">
        <v>12810.267582493143</v>
      </c>
      <c r="D9" s="45">
        <v>12378.500840896771</v>
      </c>
      <c r="E9" s="45">
        <v>13007.380101115528</v>
      </c>
      <c r="F9" s="45">
        <v>12589.05208964264</v>
      </c>
      <c r="G9" s="45">
        <v>13363.745607486846</v>
      </c>
      <c r="H9" s="45">
        <v>13044.50540303844</v>
      </c>
      <c r="I9" s="45">
        <v>12709.181758794668</v>
      </c>
      <c r="J9" s="45">
        <v>13604.265209892445</v>
      </c>
      <c r="K9" s="45">
        <v>14164.794064203514</v>
      </c>
      <c r="L9" s="45">
        <v>549230</v>
      </c>
      <c r="M9" s="45">
        <v>138163</v>
      </c>
      <c r="N9" s="45">
        <v>143894</v>
      </c>
      <c r="O9" s="45">
        <v>135093</v>
      </c>
      <c r="P9" s="45">
        <v>132080</v>
      </c>
      <c r="Q9" s="45">
        <v>1.7572053183615188</v>
      </c>
      <c r="R9" s="45">
        <v>-7.908965397500593</v>
      </c>
      <c r="S9" s="45">
        <v>12589.05208964264</v>
      </c>
      <c r="T9" s="45">
        <v>132080</v>
      </c>
      <c r="U9" s="45">
        <v>14164.794064203514</v>
      </c>
    </row>
    <row r="10" spans="1:21" ht="12.75">
      <c r="A10" s="45">
        <v>10</v>
      </c>
      <c r="B10" s="45">
        <v>10789.031752615329</v>
      </c>
      <c r="C10" s="45">
        <v>10937.754895438637</v>
      </c>
      <c r="D10" s="45">
        <v>10980.969887008705</v>
      </c>
      <c r="E10" s="45">
        <v>10127.094126354034</v>
      </c>
      <c r="F10" s="45">
        <v>10680.081577158395</v>
      </c>
      <c r="G10" s="45">
        <v>11680.75948200378</v>
      </c>
      <c r="H10" s="45">
        <v>11727.243802967634</v>
      </c>
      <c r="I10" s="45">
        <v>11816.2404714278</v>
      </c>
      <c r="J10" s="45">
        <v>10985.938235887776</v>
      </c>
      <c r="K10" s="45">
        <v>11848.81033310673</v>
      </c>
      <c r="L10" s="45">
        <v>108495</v>
      </c>
      <c r="M10" s="45">
        <v>34573</v>
      </c>
      <c r="N10" s="45">
        <v>36994</v>
      </c>
      <c r="O10" s="45">
        <v>14863</v>
      </c>
      <c r="P10" s="45">
        <v>22065</v>
      </c>
      <c r="Q10" s="45">
        <v>2.412653090883973</v>
      </c>
      <c r="R10" s="45">
        <v>-1.0259808936212578</v>
      </c>
      <c r="S10" s="45">
        <v>10680.081577158395</v>
      </c>
      <c r="T10" s="45">
        <v>22065</v>
      </c>
      <c r="U10" s="45">
        <v>11848.81033310673</v>
      </c>
    </row>
    <row r="11" spans="1:21" ht="12.75">
      <c r="A11" s="45">
        <v>11</v>
      </c>
      <c r="B11" s="45">
        <v>14395.237342605764</v>
      </c>
      <c r="C11" s="45">
        <v>14395.237342605764</v>
      </c>
      <c r="D11" s="45">
        <v>0</v>
      </c>
      <c r="E11" s="45">
        <v>0</v>
      </c>
      <c r="F11" s="45">
        <v>0</v>
      </c>
      <c r="G11" s="45">
        <v>16738.8792301073</v>
      </c>
      <c r="H11" s="45">
        <v>16738.8792301073</v>
      </c>
      <c r="I11" s="45">
        <v>0</v>
      </c>
      <c r="J11" s="45">
        <v>0</v>
      </c>
      <c r="K11" s="45">
        <v>0</v>
      </c>
      <c r="L11" s="45">
        <v>56943</v>
      </c>
      <c r="M11" s="45">
        <v>56943</v>
      </c>
      <c r="N11" s="45">
        <v>0</v>
      </c>
      <c r="O11" s="45">
        <v>0</v>
      </c>
      <c r="P11" s="45">
        <v>0</v>
      </c>
      <c r="Q11" s="45">
        <v>0</v>
      </c>
      <c r="R11" s="45">
        <v>0</v>
      </c>
      <c r="S11" s="45">
        <v>14395.237342605764</v>
      </c>
      <c r="T11" s="45">
        <v>56943</v>
      </c>
      <c r="U11" s="45">
        <v>16738.8792301073</v>
      </c>
    </row>
    <row r="12" spans="1:21" ht="12.75">
      <c r="A12" s="45">
        <v>12</v>
      </c>
      <c r="B12" s="45">
        <v>7581.193414894194</v>
      </c>
      <c r="C12" s="45">
        <v>7788.852960146869</v>
      </c>
      <c r="D12" s="45">
        <v>7269.294604619698</v>
      </c>
      <c r="E12" s="45">
        <v>7470.027166013412</v>
      </c>
      <c r="F12" s="45">
        <v>7791.489842496554</v>
      </c>
      <c r="G12" s="45">
        <v>8513.769042412852</v>
      </c>
      <c r="H12" s="45">
        <v>8528.66055383254</v>
      </c>
      <c r="I12" s="45">
        <v>8240.874405911929</v>
      </c>
      <c r="J12" s="45">
        <v>8338.058147966225</v>
      </c>
      <c r="K12" s="45">
        <v>8943.426810988332</v>
      </c>
      <c r="L12" s="45">
        <v>2656176</v>
      </c>
      <c r="M12" s="45">
        <v>696131</v>
      </c>
      <c r="N12" s="45">
        <v>697708</v>
      </c>
      <c r="O12" s="45">
        <v>598542</v>
      </c>
      <c r="P12" s="45">
        <v>663795</v>
      </c>
      <c r="Q12" s="45">
        <v>-0.033843108352691206</v>
      </c>
      <c r="R12" s="45">
        <v>-4.637665918461925</v>
      </c>
      <c r="S12" s="45">
        <v>7791.489842496554</v>
      </c>
      <c r="T12" s="45">
        <v>663795</v>
      </c>
      <c r="U12" s="45">
        <v>8943.426810988332</v>
      </c>
    </row>
    <row r="13" spans="1:21" ht="12.75">
      <c r="A13" s="45">
        <v>13</v>
      </c>
      <c r="B13" s="45">
        <v>8215.061449549838</v>
      </c>
      <c r="C13" s="45">
        <v>8153.204172193471</v>
      </c>
      <c r="D13" s="45">
        <v>8125.599756422775</v>
      </c>
      <c r="E13" s="45">
        <v>8259.455144443813</v>
      </c>
      <c r="F13" s="45">
        <v>8321.198352904692</v>
      </c>
      <c r="G13" s="45">
        <v>9089.39830226927</v>
      </c>
      <c r="H13" s="45">
        <v>8667.87168191263</v>
      </c>
      <c r="I13" s="45">
        <v>8773.34981679213</v>
      </c>
      <c r="J13" s="45">
        <v>9237.723696990517</v>
      </c>
      <c r="K13" s="45">
        <v>9690.925961933688</v>
      </c>
      <c r="L13" s="45">
        <v>1628409</v>
      </c>
      <c r="M13" s="45">
        <v>436509</v>
      </c>
      <c r="N13" s="45">
        <v>380988</v>
      </c>
      <c r="O13" s="45">
        <v>404621</v>
      </c>
      <c r="P13" s="45">
        <v>406291</v>
      </c>
      <c r="Q13" s="45">
        <v>-2.0188700423488757</v>
      </c>
      <c r="R13" s="45">
        <v>-10.556826912512317</v>
      </c>
      <c r="S13" s="45">
        <v>8321.198352904692</v>
      </c>
      <c r="T13" s="45">
        <v>406291</v>
      </c>
      <c r="U13" s="45">
        <v>9690.925961933688</v>
      </c>
    </row>
    <row r="14" spans="1:21" ht="12.75">
      <c r="A14" s="45">
        <v>15</v>
      </c>
      <c r="B14" s="45">
        <v>9902.920410783056</v>
      </c>
      <c r="C14" s="45">
        <v>9902.920410783056</v>
      </c>
      <c r="D14" s="45">
        <v>0</v>
      </c>
      <c r="E14" s="45">
        <v>0</v>
      </c>
      <c r="F14" s="45">
        <v>0</v>
      </c>
      <c r="G14" s="45">
        <v>11060.339294409277</v>
      </c>
      <c r="H14" s="45">
        <v>11060.339294409277</v>
      </c>
      <c r="I14" s="45">
        <v>0</v>
      </c>
      <c r="J14" s="45">
        <v>0</v>
      </c>
      <c r="K14" s="45">
        <v>0</v>
      </c>
      <c r="L14" s="45">
        <v>180728</v>
      </c>
      <c r="M14" s="45">
        <v>180728</v>
      </c>
      <c r="N14" s="45">
        <v>0</v>
      </c>
      <c r="O14" s="45">
        <v>0</v>
      </c>
      <c r="P14" s="45">
        <v>0</v>
      </c>
      <c r="Q14" s="45">
        <v>0</v>
      </c>
      <c r="R14" s="45">
        <v>0</v>
      </c>
      <c r="S14" s="45">
        <v>9902.920410783056</v>
      </c>
      <c r="T14" s="45">
        <v>180728</v>
      </c>
      <c r="U14" s="45">
        <v>11060.339294409277</v>
      </c>
    </row>
    <row r="15" spans="1:21" ht="12.75">
      <c r="A15" s="45">
        <v>16</v>
      </c>
      <c r="B15" s="45">
        <v>5872.447048840063</v>
      </c>
      <c r="C15" s="45">
        <v>6393.098294952789</v>
      </c>
      <c r="D15" s="45">
        <v>5762.3986977904</v>
      </c>
      <c r="E15" s="45">
        <v>5352.011538343511</v>
      </c>
      <c r="F15" s="45">
        <v>5902.430779631849</v>
      </c>
      <c r="G15" s="45">
        <v>6611.313066446491</v>
      </c>
      <c r="H15" s="45">
        <v>6907.913864547246</v>
      </c>
      <c r="I15" s="45">
        <v>6390.922629355129</v>
      </c>
      <c r="J15" s="45">
        <v>6129.668272624052</v>
      </c>
      <c r="K15" s="45">
        <v>6953.750653022341</v>
      </c>
      <c r="L15" s="45">
        <v>261609</v>
      </c>
      <c r="M15" s="45">
        <v>73605</v>
      </c>
      <c r="N15" s="45">
        <v>57748</v>
      </c>
      <c r="O15" s="45">
        <v>65174</v>
      </c>
      <c r="P15" s="45">
        <v>65082</v>
      </c>
      <c r="Q15" s="45">
        <v>8.312973648316875</v>
      </c>
      <c r="R15" s="45">
        <v>-0.6591664090683613</v>
      </c>
      <c r="S15" s="45">
        <v>5902.430779631849</v>
      </c>
      <c r="T15" s="45">
        <v>65082</v>
      </c>
      <c r="U15" s="45">
        <v>6953.750653022341</v>
      </c>
    </row>
    <row r="16" spans="1:21" ht="12.75">
      <c r="A16" s="45">
        <v>17</v>
      </c>
      <c r="B16" s="45">
        <v>8470.529069556811</v>
      </c>
      <c r="C16" s="45">
        <v>9248.967695844063</v>
      </c>
      <c r="D16" s="45">
        <v>8888.6968597806</v>
      </c>
      <c r="E16" s="45">
        <v>7897.2340348751295</v>
      </c>
      <c r="F16" s="45">
        <v>7844.500653897632</v>
      </c>
      <c r="G16" s="45">
        <v>9238.854493001227</v>
      </c>
      <c r="H16" s="45">
        <v>9476.463086243588</v>
      </c>
      <c r="I16" s="45">
        <v>9330.358906879097</v>
      </c>
      <c r="J16" s="45">
        <v>8697.508295236341</v>
      </c>
      <c r="K16" s="45">
        <v>9453.178823290627</v>
      </c>
      <c r="L16" s="45">
        <v>2097796</v>
      </c>
      <c r="M16" s="45">
        <v>527703</v>
      </c>
      <c r="N16" s="45">
        <v>521333</v>
      </c>
      <c r="O16" s="45">
        <v>526507</v>
      </c>
      <c r="P16" s="45">
        <v>522253</v>
      </c>
      <c r="Q16" s="45">
        <v>17.903842499504478</v>
      </c>
      <c r="R16" s="45">
        <v>0.2463114618713549</v>
      </c>
      <c r="S16" s="45">
        <v>7844.500653897632</v>
      </c>
      <c r="T16" s="45">
        <v>522253</v>
      </c>
      <c r="U16" s="45">
        <v>9453.178823290627</v>
      </c>
    </row>
    <row r="17" spans="1:21" ht="12.75">
      <c r="A17" s="45">
        <v>18</v>
      </c>
      <c r="B17" s="45">
        <v>8113.432593457493</v>
      </c>
      <c r="C17" s="45">
        <v>7592.264063585153</v>
      </c>
      <c r="D17" s="45">
        <v>7642.8347863260915</v>
      </c>
      <c r="E17" s="45">
        <v>8314.071323586293</v>
      </c>
      <c r="F17" s="45">
        <v>8923.59541745135</v>
      </c>
      <c r="G17" s="45">
        <v>8807.309769686097</v>
      </c>
      <c r="H17" s="45">
        <v>7875.873910023922</v>
      </c>
      <c r="I17" s="45">
        <v>8126.543963845672</v>
      </c>
      <c r="J17" s="45">
        <v>9065.018952579872</v>
      </c>
      <c r="K17" s="45">
        <v>10192.800533584432</v>
      </c>
      <c r="L17" s="45">
        <v>1034588</v>
      </c>
      <c r="M17" s="45">
        <v>259180</v>
      </c>
      <c r="N17" s="45">
        <v>261988</v>
      </c>
      <c r="O17" s="45">
        <v>258540</v>
      </c>
      <c r="P17" s="45">
        <v>254880</v>
      </c>
      <c r="Q17" s="45">
        <v>-14.919225845476932</v>
      </c>
      <c r="R17" s="45">
        <v>-22.731011128162756</v>
      </c>
      <c r="S17" s="45">
        <v>8923.59541745135</v>
      </c>
      <c r="T17" s="45">
        <v>254880</v>
      </c>
      <c r="U17" s="45">
        <v>10192.800533584432</v>
      </c>
    </row>
    <row r="18" spans="1:21" ht="12.75">
      <c r="A18" s="45">
        <v>19</v>
      </c>
      <c r="B18" s="45">
        <v>7671.825310502709</v>
      </c>
      <c r="C18" s="45">
        <v>7367.733693529488</v>
      </c>
      <c r="D18" s="45">
        <v>7739.553004931083</v>
      </c>
      <c r="E18" s="45">
        <v>7971.503483887522</v>
      </c>
      <c r="F18" s="45">
        <v>7602.551749057935</v>
      </c>
      <c r="G18" s="45">
        <v>8223.764981302505</v>
      </c>
      <c r="H18" s="45">
        <v>7672.20251269366</v>
      </c>
      <c r="I18" s="45">
        <v>8190.115956175634</v>
      </c>
      <c r="J18" s="45">
        <v>8647.217299967126</v>
      </c>
      <c r="K18" s="45">
        <v>8386.986596004612</v>
      </c>
      <c r="L18" s="45">
        <v>482685</v>
      </c>
      <c r="M18" s="45">
        <v>122896</v>
      </c>
      <c r="N18" s="45">
        <v>118838</v>
      </c>
      <c r="O18" s="45">
        <v>124717</v>
      </c>
      <c r="P18" s="45">
        <v>116234</v>
      </c>
      <c r="Q18" s="45">
        <v>-3.088674214648317</v>
      </c>
      <c r="R18" s="45">
        <v>-8.522537566132044</v>
      </c>
      <c r="S18" s="45">
        <v>7602.551749057935</v>
      </c>
      <c r="T18" s="45">
        <v>116234</v>
      </c>
      <c r="U18" s="45">
        <v>8386.986596004612</v>
      </c>
    </row>
    <row r="19" spans="1:21" ht="12.75">
      <c r="A19" s="45">
        <v>20</v>
      </c>
      <c r="B19" s="45">
        <v>8286.274828454067</v>
      </c>
      <c r="C19" s="45">
        <v>7987.678257098395</v>
      </c>
      <c r="D19" s="45">
        <v>8218.739639386908</v>
      </c>
      <c r="E19" s="45">
        <v>8589.853433949927</v>
      </c>
      <c r="F19" s="45">
        <v>8268.57162883611</v>
      </c>
      <c r="G19" s="45">
        <v>8982.827230952467</v>
      </c>
      <c r="H19" s="45">
        <v>8328.766890311828</v>
      </c>
      <c r="I19" s="45">
        <v>8736.477009002576</v>
      </c>
      <c r="J19" s="45">
        <v>9538.889040237556</v>
      </c>
      <c r="K19" s="45">
        <v>9266.106704360931</v>
      </c>
      <c r="L19" s="45">
        <v>467659</v>
      </c>
      <c r="M19" s="45">
        <v>117597</v>
      </c>
      <c r="N19" s="45">
        <v>117633</v>
      </c>
      <c r="O19" s="45">
        <v>146828</v>
      </c>
      <c r="P19" s="45">
        <v>85601</v>
      </c>
      <c r="Q19" s="45">
        <v>-3.397120861336174</v>
      </c>
      <c r="R19" s="45">
        <v>-10.115789122177494</v>
      </c>
      <c r="S19" s="45">
        <v>8268.57162883611</v>
      </c>
      <c r="T19" s="45">
        <v>85601</v>
      </c>
      <c r="U19" s="45">
        <v>9266.106704360931</v>
      </c>
    </row>
    <row r="20" spans="1:21" ht="12.75">
      <c r="A20" s="45">
        <v>21</v>
      </c>
      <c r="B20" s="45">
        <v>7260.421423142827</v>
      </c>
      <c r="C20" s="45">
        <v>6878.980577434297</v>
      </c>
      <c r="D20" s="45">
        <v>7789.44081893794</v>
      </c>
      <c r="E20" s="45">
        <v>7010.235688118111</v>
      </c>
      <c r="F20" s="45">
        <v>7200.364445491226</v>
      </c>
      <c r="G20" s="45">
        <v>8308.233585997346</v>
      </c>
      <c r="H20" s="45">
        <v>7519.623020890514</v>
      </c>
      <c r="I20" s="45">
        <v>8818.093410108766</v>
      </c>
      <c r="J20" s="45">
        <v>8084.015974591594</v>
      </c>
      <c r="K20" s="45">
        <v>8660.067806695137</v>
      </c>
      <c r="L20" s="45">
        <v>646049</v>
      </c>
      <c r="M20" s="45">
        <v>162131</v>
      </c>
      <c r="N20" s="45">
        <v>195375</v>
      </c>
      <c r="O20" s="45">
        <v>127202</v>
      </c>
      <c r="P20" s="45">
        <v>161341</v>
      </c>
      <c r="Q20" s="45">
        <v>-4.463438906320583</v>
      </c>
      <c r="R20" s="45">
        <v>-13.169005269484604</v>
      </c>
      <c r="S20" s="45">
        <v>7200.364445491226</v>
      </c>
      <c r="T20" s="45">
        <v>161341</v>
      </c>
      <c r="U20" s="45">
        <v>8660.067806695137</v>
      </c>
    </row>
    <row r="21" spans="1:21" ht="12.75">
      <c r="A21" s="45">
        <v>22</v>
      </c>
      <c r="B21" s="45">
        <v>7278.488702954612</v>
      </c>
      <c r="C21" s="45">
        <v>7274.524424507424</v>
      </c>
      <c r="D21" s="45">
        <v>7545.287781988395</v>
      </c>
      <c r="E21" s="45">
        <v>6909.77090827491</v>
      </c>
      <c r="F21" s="45">
        <v>7331.045409814758</v>
      </c>
      <c r="G21" s="45">
        <v>8780.197486811141</v>
      </c>
      <c r="H21" s="45">
        <v>8648.608020806614</v>
      </c>
      <c r="I21" s="45">
        <v>9106.68836508548</v>
      </c>
      <c r="J21" s="45">
        <v>8293.725647529223</v>
      </c>
      <c r="K21" s="45">
        <v>9008.101601133852</v>
      </c>
      <c r="L21" s="45">
        <v>650170</v>
      </c>
      <c r="M21" s="45">
        <v>167639</v>
      </c>
      <c r="N21" s="45">
        <v>173899</v>
      </c>
      <c r="O21" s="45">
        <v>147059</v>
      </c>
      <c r="P21" s="45">
        <v>161573</v>
      </c>
      <c r="Q21" s="45">
        <v>-0.770981246844615</v>
      </c>
      <c r="R21" s="45">
        <v>-3.990780702140268</v>
      </c>
      <c r="S21" s="45">
        <v>7331.045409814758</v>
      </c>
      <c r="T21" s="45">
        <v>161573</v>
      </c>
      <c r="U21" s="45">
        <v>9008.101601133852</v>
      </c>
    </row>
    <row r="22" spans="1:21" ht="12.75">
      <c r="A22" s="45">
        <v>23</v>
      </c>
      <c r="B22" s="45">
        <v>10533.9554307446</v>
      </c>
      <c r="C22" s="45">
        <v>11022.146679003903</v>
      </c>
      <c r="D22" s="45">
        <v>10162.049247779209</v>
      </c>
      <c r="E22" s="45">
        <v>10427.300201477501</v>
      </c>
      <c r="F22" s="45">
        <v>10501.575194826728</v>
      </c>
      <c r="G22" s="45">
        <v>11503.536214462987</v>
      </c>
      <c r="H22" s="45">
        <v>11628.354185943597</v>
      </c>
      <c r="I22" s="45">
        <v>10966.303040533412</v>
      </c>
      <c r="J22" s="45">
        <v>11486.694089993283</v>
      </c>
      <c r="K22" s="45">
        <v>11919.27126513016</v>
      </c>
      <c r="L22" s="45">
        <v>193003</v>
      </c>
      <c r="M22" s="45">
        <v>49714</v>
      </c>
      <c r="N22" s="45">
        <v>47393</v>
      </c>
      <c r="O22" s="45">
        <v>47648</v>
      </c>
      <c r="P22" s="45">
        <v>48248</v>
      </c>
      <c r="Q22" s="45">
        <v>4.957080004851256</v>
      </c>
      <c r="R22" s="45">
        <v>-2.44072873848959</v>
      </c>
      <c r="S22" s="45">
        <v>10501.575194826728</v>
      </c>
      <c r="T22" s="45">
        <v>48248</v>
      </c>
      <c r="U22" s="45">
        <v>11919.27126513016</v>
      </c>
    </row>
    <row r="23" spans="1:21" ht="12.75">
      <c r="A23" s="45">
        <v>24</v>
      </c>
      <c r="B23" s="45">
        <v>10963.31078859612</v>
      </c>
      <c r="C23" s="45">
        <v>12025.639148387852</v>
      </c>
      <c r="D23" s="45">
        <v>10213.874703740807</v>
      </c>
      <c r="E23" s="45">
        <v>10592.278755177262</v>
      </c>
      <c r="F23" s="45">
        <v>10515.685514016064</v>
      </c>
      <c r="G23" s="45">
        <v>11723.784697759616</v>
      </c>
      <c r="H23" s="45">
        <v>12563.471900899054</v>
      </c>
      <c r="I23" s="45">
        <v>10786.302440931415</v>
      </c>
      <c r="J23" s="45">
        <v>11428.400738010496</v>
      </c>
      <c r="K23" s="45">
        <v>11690.359353130638</v>
      </c>
      <c r="L23" s="45">
        <v>851640</v>
      </c>
      <c r="M23" s="45">
        <v>273176</v>
      </c>
      <c r="N23" s="45">
        <v>163708</v>
      </c>
      <c r="O23" s="45">
        <v>236853</v>
      </c>
      <c r="P23" s="45">
        <v>177903</v>
      </c>
      <c r="Q23" s="45">
        <v>14.359060399431051</v>
      </c>
      <c r="R23" s="45">
        <v>7.468654481819669</v>
      </c>
      <c r="S23" s="45">
        <v>10515.685514016064</v>
      </c>
      <c r="T23" s="45">
        <v>177903</v>
      </c>
      <c r="U23" s="45">
        <v>11690.359353130638</v>
      </c>
    </row>
    <row r="24" spans="1:21" ht="12.75">
      <c r="A24" s="45">
        <v>25</v>
      </c>
      <c r="B24" s="45">
        <v>12520.894933749365</v>
      </c>
      <c r="C24" s="45">
        <v>11980.981688578855</v>
      </c>
      <c r="D24" s="45">
        <v>11160.682600518116</v>
      </c>
      <c r="E24" s="45">
        <v>12764.630134946323</v>
      </c>
      <c r="F24" s="45">
        <v>14181.98054298841</v>
      </c>
      <c r="G24" s="45">
        <v>13313.902283309983</v>
      </c>
      <c r="H24" s="45">
        <v>12378.22016034134</v>
      </c>
      <c r="I24" s="45">
        <v>11641.5282657298</v>
      </c>
      <c r="J24" s="45">
        <v>13542.811841638453</v>
      </c>
      <c r="K24" s="45">
        <v>15708.925915036838</v>
      </c>
      <c r="L24" s="45">
        <v>917878</v>
      </c>
      <c r="M24" s="45">
        <v>236246</v>
      </c>
      <c r="N24" s="45">
        <v>225432</v>
      </c>
      <c r="O24" s="45">
        <v>228313</v>
      </c>
      <c r="P24" s="45">
        <v>227887</v>
      </c>
      <c r="Q24" s="45">
        <v>-15.519686039181124</v>
      </c>
      <c r="R24" s="45">
        <v>-21.20263201131589</v>
      </c>
      <c r="S24" s="45">
        <v>14181.98054298841</v>
      </c>
      <c r="T24" s="45">
        <v>227887</v>
      </c>
      <c r="U24" s="45">
        <v>15708.925915036838</v>
      </c>
    </row>
    <row r="25" spans="1:21" ht="12.75">
      <c r="A25" s="45">
        <v>26</v>
      </c>
      <c r="B25" s="45">
        <v>8722.10873693792</v>
      </c>
      <c r="C25" s="45">
        <v>9155.50061500615</v>
      </c>
      <c r="D25" s="45">
        <v>8400.388702517024</v>
      </c>
      <c r="E25" s="45">
        <v>8236.982057148321</v>
      </c>
      <c r="F25" s="45">
        <v>9084.12119817167</v>
      </c>
      <c r="G25" s="45">
        <v>9323.71420687313</v>
      </c>
      <c r="H25" s="45">
        <v>9333.822878228782</v>
      </c>
      <c r="I25" s="45">
        <v>8676.126433779957</v>
      </c>
      <c r="J25" s="45">
        <v>8741.224261735591</v>
      </c>
      <c r="K25" s="45">
        <v>10537.65864666545</v>
      </c>
      <c r="L25" s="45">
        <v>1601774</v>
      </c>
      <c r="M25" s="45">
        <v>406500</v>
      </c>
      <c r="N25" s="45">
        <v>398248</v>
      </c>
      <c r="O25" s="45">
        <v>397317</v>
      </c>
      <c r="P25" s="45">
        <v>399709</v>
      </c>
      <c r="Q25" s="45">
        <v>0.7857602873995941</v>
      </c>
      <c r="R25" s="45">
        <v>-11.424129484566391</v>
      </c>
      <c r="S25" s="45">
        <v>9084.12119817167</v>
      </c>
      <c r="T25" s="45">
        <v>399709</v>
      </c>
      <c r="U25" s="45">
        <v>10537.65864666545</v>
      </c>
    </row>
    <row r="26" spans="1:21" ht="12.75">
      <c r="A26" s="45">
        <v>27</v>
      </c>
      <c r="B26" s="45">
        <v>8554.859280715656</v>
      </c>
      <c r="C26" s="45">
        <v>8095.30841424107</v>
      </c>
      <c r="D26" s="45">
        <v>8221.855630876447</v>
      </c>
      <c r="E26" s="45">
        <v>8498.020723340036</v>
      </c>
      <c r="F26" s="45">
        <v>9440.826756238795</v>
      </c>
      <c r="G26" s="45">
        <v>9141.45958528242</v>
      </c>
      <c r="H26" s="45">
        <v>8386.25247138589</v>
      </c>
      <c r="I26" s="45">
        <v>8648.03893099961</v>
      </c>
      <c r="J26" s="45">
        <v>9043.756237976075</v>
      </c>
      <c r="K26" s="45">
        <v>10546.628680940506</v>
      </c>
      <c r="L26" s="45">
        <v>805078</v>
      </c>
      <c r="M26" s="45">
        <v>203833</v>
      </c>
      <c r="N26" s="45">
        <v>199738</v>
      </c>
      <c r="O26" s="45">
        <v>207399</v>
      </c>
      <c r="P26" s="45">
        <v>194108</v>
      </c>
      <c r="Q26" s="45">
        <v>-14.252124064331175</v>
      </c>
      <c r="R26" s="45">
        <v>-20.484045422579182</v>
      </c>
      <c r="S26" s="45">
        <v>9440.826756238795</v>
      </c>
      <c r="T26" s="45">
        <v>194108</v>
      </c>
      <c r="U26" s="45">
        <v>10546.628680940506</v>
      </c>
    </row>
    <row r="27" spans="1:21" ht="12.75">
      <c r="A27" s="45">
        <v>28</v>
      </c>
      <c r="B27" s="45">
        <v>6053.0880527461795</v>
      </c>
      <c r="C27" s="45">
        <v>5993.913820334062</v>
      </c>
      <c r="D27" s="45">
        <v>5986.699971336145</v>
      </c>
      <c r="E27" s="45">
        <v>6006.385332443996</v>
      </c>
      <c r="F27" s="45">
        <v>6228.841083957984</v>
      </c>
      <c r="G27" s="45">
        <v>7447.2375409535825</v>
      </c>
      <c r="H27" s="45">
        <v>6891.318220251104</v>
      </c>
      <c r="I27" s="45">
        <v>7420.7116825682815</v>
      </c>
      <c r="J27" s="45">
        <v>7446.761782361841</v>
      </c>
      <c r="K27" s="45">
        <v>8050.462392872786</v>
      </c>
      <c r="L27" s="45">
        <v>491410</v>
      </c>
      <c r="M27" s="45">
        <v>125366</v>
      </c>
      <c r="N27" s="45">
        <v>122105</v>
      </c>
      <c r="O27" s="45">
        <v>122938</v>
      </c>
      <c r="P27" s="45">
        <v>121001</v>
      </c>
      <c r="Q27" s="45">
        <v>-3.771604708762975</v>
      </c>
      <c r="R27" s="45">
        <v>-14.398479441974565</v>
      </c>
      <c r="S27" s="45">
        <v>6228.841083957984</v>
      </c>
      <c r="T27" s="45">
        <v>121001</v>
      </c>
      <c r="U27" s="45">
        <v>8050.462392872786</v>
      </c>
    </row>
    <row r="28" spans="1:21" ht="12.75">
      <c r="A28" s="45">
        <v>29</v>
      </c>
      <c r="B28" s="45">
        <v>7468.145630022568</v>
      </c>
      <c r="C28" s="45">
        <v>7982.604943491128</v>
      </c>
      <c r="D28" s="45">
        <v>7418.404281988468</v>
      </c>
      <c r="E28" s="45">
        <v>7075.045935777408</v>
      </c>
      <c r="F28" s="45">
        <v>7393.089456215129</v>
      </c>
      <c r="G28" s="45">
        <v>8200.76537507334</v>
      </c>
      <c r="H28" s="45">
        <v>8301.355951410651</v>
      </c>
      <c r="I28" s="45">
        <v>8023.257143611103</v>
      </c>
      <c r="J28" s="45">
        <v>7902.397410097122</v>
      </c>
      <c r="K28" s="45">
        <v>8581.096112262967</v>
      </c>
      <c r="L28" s="45">
        <v>910142</v>
      </c>
      <c r="M28" s="45">
        <v>229433</v>
      </c>
      <c r="N28" s="45">
        <v>227371</v>
      </c>
      <c r="O28" s="45">
        <v>228580</v>
      </c>
      <c r="P28" s="45">
        <v>224758</v>
      </c>
      <c r="Q28" s="45">
        <v>7.973871962017355</v>
      </c>
      <c r="R28" s="45">
        <v>-3.259958368867916</v>
      </c>
      <c r="S28" s="45">
        <v>7393.089456215129</v>
      </c>
      <c r="T28" s="45">
        <v>224758</v>
      </c>
      <c r="U28" s="45">
        <v>8581.096112262967</v>
      </c>
    </row>
    <row r="29" spans="1:21" ht="12.75">
      <c r="A29" s="45">
        <v>30</v>
      </c>
      <c r="B29" s="45">
        <v>8057.44201366016</v>
      </c>
      <c r="C29" s="45">
        <v>7599.116767698933</v>
      </c>
      <c r="D29" s="45">
        <v>7854.260528893242</v>
      </c>
      <c r="E29" s="45">
        <v>7686.8101995324305</v>
      </c>
      <c r="F29" s="45">
        <v>9124.613332576553</v>
      </c>
      <c r="G29" s="45">
        <v>8959.997226363415</v>
      </c>
      <c r="H29" s="45">
        <v>8097.566996735881</v>
      </c>
      <c r="I29" s="45">
        <v>8592.332447180635</v>
      </c>
      <c r="J29" s="45">
        <v>8534.632740716577</v>
      </c>
      <c r="K29" s="45">
        <v>10669.21134035247</v>
      </c>
      <c r="L29" s="45">
        <v>144215</v>
      </c>
      <c r="M29" s="45">
        <v>36457</v>
      </c>
      <c r="N29" s="45">
        <v>35735</v>
      </c>
      <c r="O29" s="45">
        <v>36786</v>
      </c>
      <c r="P29" s="45">
        <v>35237</v>
      </c>
      <c r="Q29" s="45">
        <v>-16.718479011393462</v>
      </c>
      <c r="R29" s="45">
        <v>-24.103415534475978</v>
      </c>
      <c r="S29" s="45">
        <v>9124.613332576553</v>
      </c>
      <c r="T29" s="45">
        <v>35237</v>
      </c>
      <c r="U29" s="45">
        <v>10669.21134035247</v>
      </c>
    </row>
    <row r="30" spans="1:21" ht="12.75">
      <c r="A30" s="45">
        <v>31</v>
      </c>
      <c r="B30" s="45">
        <v>7809.728067902488</v>
      </c>
      <c r="C30" s="45">
        <v>7595.851096436234</v>
      </c>
      <c r="D30" s="45">
        <v>7924.400871459695</v>
      </c>
      <c r="E30" s="45">
        <v>8057.978146030827</v>
      </c>
      <c r="F30" s="45">
        <v>7666.297195291345</v>
      </c>
      <c r="G30" s="45">
        <v>8718.57163866576</v>
      </c>
      <c r="H30" s="45">
        <v>8167.614032154699</v>
      </c>
      <c r="I30" s="45">
        <v>8624.782135076253</v>
      </c>
      <c r="J30" s="45">
        <v>8959.128735798538</v>
      </c>
      <c r="K30" s="45">
        <v>9136.86809871901</v>
      </c>
      <c r="L30" s="45">
        <v>285586</v>
      </c>
      <c r="M30" s="45">
        <v>71778</v>
      </c>
      <c r="N30" s="45">
        <v>73440</v>
      </c>
      <c r="O30" s="45">
        <v>69095</v>
      </c>
      <c r="P30" s="45">
        <v>71273</v>
      </c>
      <c r="Q30" s="45">
        <v>-0.9189064428441287</v>
      </c>
      <c r="R30" s="45">
        <v>-10.608165249755544</v>
      </c>
      <c r="S30" s="45">
        <v>7666.297195291345</v>
      </c>
      <c r="T30" s="45">
        <v>71273</v>
      </c>
      <c r="U30" s="45">
        <v>9136.86809871901</v>
      </c>
    </row>
    <row r="31" spans="1:21" ht="12.75">
      <c r="A31" s="45">
        <v>32</v>
      </c>
      <c r="B31" s="45">
        <v>7344.480133969752</v>
      </c>
      <c r="C31" s="45">
        <v>7299.420478080985</v>
      </c>
      <c r="D31" s="45">
        <v>8472.475369458129</v>
      </c>
      <c r="E31" s="45">
        <v>8472.475369458129</v>
      </c>
      <c r="F31" s="45">
        <v>8472.475369458129</v>
      </c>
      <c r="G31" s="45">
        <v>7992.8142636157645</v>
      </c>
      <c r="H31" s="45">
        <v>7936.830634965145</v>
      </c>
      <c r="I31" s="45">
        <v>9394.273399014779</v>
      </c>
      <c r="J31" s="45">
        <v>9394.273399014779</v>
      </c>
      <c r="K31" s="45">
        <v>9394.273399014779</v>
      </c>
      <c r="L31" s="45">
        <v>422782</v>
      </c>
      <c r="M31" s="45">
        <v>406542</v>
      </c>
      <c r="N31" s="45">
        <v>16240</v>
      </c>
      <c r="O31" s="45">
        <v>16240</v>
      </c>
      <c r="P31" s="45">
        <v>16240</v>
      </c>
      <c r="Q31" s="45">
        <v>-13.845480101433076</v>
      </c>
      <c r="R31" s="45">
        <v>-15.514161682823527</v>
      </c>
      <c r="S31" s="45">
        <v>8472.475369458129</v>
      </c>
      <c r="T31" s="45">
        <v>16240</v>
      </c>
      <c r="U31" s="45">
        <v>9394.273399014779</v>
      </c>
    </row>
    <row r="32" spans="1:21" ht="12.75">
      <c r="A32" s="45">
        <v>33</v>
      </c>
      <c r="B32" s="45">
        <v>10352.614222781624</v>
      </c>
      <c r="C32" s="45">
        <v>10899.692258181307</v>
      </c>
      <c r="D32" s="45">
        <v>10948.629518978205</v>
      </c>
      <c r="E32" s="45">
        <v>9976.235667802914</v>
      </c>
      <c r="F32" s="45">
        <v>9561.715503238192</v>
      </c>
      <c r="G32" s="45">
        <v>11041.93832599119</v>
      </c>
      <c r="H32" s="45">
        <v>11259.951324496651</v>
      </c>
      <c r="I32" s="45">
        <v>11539.02913400036</v>
      </c>
      <c r="J32" s="45">
        <v>10746.28137589092</v>
      </c>
      <c r="K32" s="45">
        <v>10612.32411450752</v>
      </c>
      <c r="L32" s="45">
        <v>198625</v>
      </c>
      <c r="M32" s="45">
        <v>49717</v>
      </c>
      <c r="N32" s="45">
        <v>49873</v>
      </c>
      <c r="O32" s="45">
        <v>51632</v>
      </c>
      <c r="P32" s="45">
        <v>47403</v>
      </c>
      <c r="Q32" s="45">
        <v>13.993061752255567</v>
      </c>
      <c r="R32" s="45">
        <v>6.102595463549733</v>
      </c>
      <c r="S32" s="45">
        <v>9561.715503238192</v>
      </c>
      <c r="T32" s="45">
        <v>47403</v>
      </c>
      <c r="U32" s="45">
        <v>10612.32411450752</v>
      </c>
    </row>
    <row r="33" spans="1:21" ht="12.75">
      <c r="A33" s="45">
        <v>34</v>
      </c>
      <c r="B33" s="45">
        <v>15004.991126637737</v>
      </c>
      <c r="C33" s="45">
        <v>14417.367129040844</v>
      </c>
      <c r="D33" s="45">
        <v>13857.141576123508</v>
      </c>
      <c r="E33" s="45">
        <v>13711.946508172363</v>
      </c>
      <c r="F33" s="45">
        <v>18055.815333705017</v>
      </c>
      <c r="G33" s="45">
        <v>15690.557595680017</v>
      </c>
      <c r="H33" s="45">
        <v>14700.174499423265</v>
      </c>
      <c r="I33" s="45">
        <v>14235.692188130502</v>
      </c>
      <c r="J33" s="45">
        <v>14311.988112927193</v>
      </c>
      <c r="K33" s="45">
        <v>19543.70567535325</v>
      </c>
      <c r="L33" s="45">
        <v>1342783</v>
      </c>
      <c r="M33" s="45">
        <v>338110</v>
      </c>
      <c r="N33" s="45">
        <v>334555</v>
      </c>
      <c r="O33" s="45">
        <v>336500</v>
      </c>
      <c r="P33" s="45">
        <v>333618</v>
      </c>
      <c r="Q33" s="45">
        <v>-20.151115512752483</v>
      </c>
      <c r="R33" s="45">
        <v>-24.783074696208747</v>
      </c>
      <c r="S33" s="45">
        <v>18055.815333705017</v>
      </c>
      <c r="T33" s="45">
        <v>333618</v>
      </c>
      <c r="U33" s="45">
        <v>19543.70567535325</v>
      </c>
    </row>
    <row r="34" spans="1:21" ht="12.75">
      <c r="A34" s="45">
        <v>35</v>
      </c>
      <c r="B34" s="45">
        <v>7514.270200356297</v>
      </c>
      <c r="C34" s="45">
        <v>7212.034844325223</v>
      </c>
      <c r="D34" s="45">
        <v>7718.738086160884</v>
      </c>
      <c r="E34" s="45">
        <v>7180.200691457964</v>
      </c>
      <c r="F34" s="45">
        <v>8341.200971884762</v>
      </c>
      <c r="G34" s="45">
        <v>8635.057471264368</v>
      </c>
      <c r="H34" s="45">
        <v>8106.160627589049</v>
      </c>
      <c r="I34" s="45">
        <v>8716.831871902401</v>
      </c>
      <c r="J34" s="45">
        <v>8335.308927517377</v>
      </c>
      <c r="K34" s="45">
        <v>9860.812217979868</v>
      </c>
      <c r="L34" s="45">
        <v>327816</v>
      </c>
      <c r="M34" s="45">
        <v>143151</v>
      </c>
      <c r="N34" s="45">
        <v>20984</v>
      </c>
      <c r="O34" s="45">
        <v>83013</v>
      </c>
      <c r="P34" s="45">
        <v>80668</v>
      </c>
      <c r="Q34" s="45">
        <v>-13.537212823016235</v>
      </c>
      <c r="R34" s="45">
        <v>-17.794189277749833</v>
      </c>
      <c r="S34" s="45">
        <v>8341.200971884762</v>
      </c>
      <c r="T34" s="45">
        <v>80668</v>
      </c>
      <c r="U34" s="45">
        <v>9860.812217979868</v>
      </c>
    </row>
    <row r="35" spans="1:21" ht="12.75">
      <c r="A35" s="45">
        <v>36</v>
      </c>
      <c r="B35" s="45">
        <v>15181.89886034972</v>
      </c>
      <c r="C35" s="45">
        <v>16451.799977639126</v>
      </c>
      <c r="D35" s="45">
        <v>14642.71570582821</v>
      </c>
      <c r="E35" s="45">
        <v>14940.397361741354</v>
      </c>
      <c r="F35" s="45">
        <v>13705.461633726853</v>
      </c>
      <c r="G35" s="45">
        <v>16360.545260111514</v>
      </c>
      <c r="H35" s="45">
        <v>16801.89428534506</v>
      </c>
      <c r="I35" s="45">
        <v>15399.112321103697</v>
      </c>
      <c r="J35" s="45">
        <v>16714.136171538747</v>
      </c>
      <c r="K35" s="45">
        <v>15846.593532217996</v>
      </c>
      <c r="L35" s="45">
        <v>2753915</v>
      </c>
      <c r="M35" s="45">
        <v>688703</v>
      </c>
      <c r="N35" s="45">
        <v>696423</v>
      </c>
      <c r="O35" s="45">
        <v>1232328</v>
      </c>
      <c r="P35" s="45">
        <v>136461</v>
      </c>
      <c r="Q35" s="45">
        <v>20.038276836688183</v>
      </c>
      <c r="R35" s="45">
        <v>6.028429713836137</v>
      </c>
      <c r="S35" s="45">
        <v>13705.461633726853</v>
      </c>
      <c r="T35" s="45">
        <v>136461</v>
      </c>
      <c r="U35" s="45">
        <v>15846.593532217996</v>
      </c>
    </row>
    <row r="36" spans="1:21" ht="12.75">
      <c r="A36" s="45">
        <v>37</v>
      </c>
      <c r="B36" s="45">
        <v>7140.396517255817</v>
      </c>
      <c r="C36" s="45">
        <v>7208.690787942992</v>
      </c>
      <c r="D36" s="45">
        <v>7017.881282634462</v>
      </c>
      <c r="E36" s="45">
        <v>7108.928337949151</v>
      </c>
      <c r="F36" s="45">
        <v>7201.638616458813</v>
      </c>
      <c r="G36" s="45">
        <v>7975.976467326766</v>
      </c>
      <c r="H36" s="45">
        <v>7809.662536446756</v>
      </c>
      <c r="I36" s="45">
        <v>7795.96694108979</v>
      </c>
      <c r="J36" s="45">
        <v>7958.0416255601385</v>
      </c>
      <c r="K36" s="45">
        <v>8349.082386314496</v>
      </c>
      <c r="L36" s="45">
        <v>1399586</v>
      </c>
      <c r="M36" s="45">
        <v>404014</v>
      </c>
      <c r="N36" s="45">
        <v>312170</v>
      </c>
      <c r="O36" s="45">
        <v>336524</v>
      </c>
      <c r="P36" s="45">
        <v>346878</v>
      </c>
      <c r="Q36" s="45">
        <v>0.09792453995208332</v>
      </c>
      <c r="R36" s="45">
        <v>-6.460827967776873</v>
      </c>
      <c r="S36" s="45">
        <v>7201.638616458813</v>
      </c>
      <c r="T36" s="45">
        <v>346878</v>
      </c>
      <c r="U36" s="45">
        <v>8349.082386314496</v>
      </c>
    </row>
    <row r="37" spans="1:21" ht="12.75">
      <c r="A37" s="45">
        <v>38</v>
      </c>
      <c r="B37" s="45">
        <v>7525.313598908308</v>
      </c>
      <c r="C37" s="45">
        <v>6941.874011816593</v>
      </c>
      <c r="D37" s="45">
        <v>7734.267655949437</v>
      </c>
      <c r="E37" s="45">
        <v>7529.965014312327</v>
      </c>
      <c r="F37" s="45">
        <v>7887.321571434587</v>
      </c>
      <c r="G37" s="45">
        <v>8611.116359628404</v>
      </c>
      <c r="H37" s="45">
        <v>7700.840475992344</v>
      </c>
      <c r="I37" s="45">
        <v>8524.280610842854</v>
      </c>
      <c r="J37" s="45">
        <v>8418.601481212232</v>
      </c>
      <c r="K37" s="45">
        <v>9803.86542591267</v>
      </c>
      <c r="L37" s="45">
        <v>95265</v>
      </c>
      <c r="M37" s="45">
        <v>24034</v>
      </c>
      <c r="N37" s="45">
        <v>25473</v>
      </c>
      <c r="O37" s="45">
        <v>22009</v>
      </c>
      <c r="P37" s="45">
        <v>23749</v>
      </c>
      <c r="Q37" s="45">
        <v>-11.986928021828211</v>
      </c>
      <c r="R37" s="45">
        <v>-21.45097732942973</v>
      </c>
      <c r="S37" s="45">
        <v>7887.321571434587</v>
      </c>
      <c r="T37" s="45">
        <v>23749</v>
      </c>
      <c r="U37" s="45">
        <v>9803.86542591267</v>
      </c>
    </row>
    <row r="38" spans="1:21" ht="12.75">
      <c r="A38" s="45">
        <v>39</v>
      </c>
      <c r="B38" s="45">
        <v>8576.527951917527</v>
      </c>
      <c r="C38" s="45">
        <v>8744.444920828699</v>
      </c>
      <c r="D38" s="45">
        <v>8122.433472150395</v>
      </c>
      <c r="E38" s="45">
        <v>8004.0990469199805</v>
      </c>
      <c r="F38" s="45">
        <v>9432.152716512906</v>
      </c>
      <c r="G38" s="45">
        <v>9338.622632765566</v>
      </c>
      <c r="H38" s="45">
        <v>9066.243487012387</v>
      </c>
      <c r="I38" s="45">
        <v>8566.344121142836</v>
      </c>
      <c r="J38" s="45">
        <v>8722.329139475405</v>
      </c>
      <c r="K38" s="45">
        <v>11002.416400520666</v>
      </c>
      <c r="L38" s="45">
        <v>1758645</v>
      </c>
      <c r="M38" s="45">
        <v>443153</v>
      </c>
      <c r="N38" s="45">
        <v>440868</v>
      </c>
      <c r="O38" s="45">
        <v>435955</v>
      </c>
      <c r="P38" s="45">
        <v>438669</v>
      </c>
      <c r="Q38" s="45">
        <v>-7.291101155309275</v>
      </c>
      <c r="R38" s="45">
        <v>-17.59770620403581</v>
      </c>
      <c r="S38" s="45">
        <v>9432.152716512906</v>
      </c>
      <c r="T38" s="45">
        <v>438669</v>
      </c>
      <c r="U38" s="45">
        <v>11002.416400520666</v>
      </c>
    </row>
    <row r="39" spans="1:21" ht="12.75">
      <c r="A39" s="45">
        <v>40</v>
      </c>
      <c r="B39" s="45">
        <v>6281.3987346632375</v>
      </c>
      <c r="C39" s="45">
        <v>5982.898301064799</v>
      </c>
      <c r="D39" s="45">
        <v>6311.466569685417</v>
      </c>
      <c r="E39" s="45">
        <v>6479.401656346046</v>
      </c>
      <c r="F39" s="45">
        <v>6312.969354235103</v>
      </c>
      <c r="G39" s="45">
        <v>7205.7653218741525</v>
      </c>
      <c r="H39" s="45">
        <v>6466.239748342883</v>
      </c>
      <c r="I39" s="45">
        <v>7092.268044469247</v>
      </c>
      <c r="J39" s="45">
        <v>7586.756297092563</v>
      </c>
      <c r="K39" s="45">
        <v>7713.842571416691</v>
      </c>
      <c r="L39" s="45">
        <v>638091</v>
      </c>
      <c r="M39" s="45">
        <v>160218</v>
      </c>
      <c r="N39" s="45">
        <v>159481</v>
      </c>
      <c r="O39" s="45">
        <v>198147</v>
      </c>
      <c r="P39" s="45">
        <v>120245</v>
      </c>
      <c r="Q39" s="45">
        <v>-5.228459614632435</v>
      </c>
      <c r="R39" s="45">
        <v>-16.17355826908817</v>
      </c>
      <c r="S39" s="45">
        <v>6312.969354235103</v>
      </c>
      <c r="T39" s="45">
        <v>120245</v>
      </c>
      <c r="U39" s="45">
        <v>7713.842571416691</v>
      </c>
    </row>
    <row r="40" spans="1:21" ht="12.75">
      <c r="A40" s="45">
        <v>41</v>
      </c>
      <c r="B40" s="45">
        <v>7628.777020133839</v>
      </c>
      <c r="C40" s="45">
        <v>7264.73065154535</v>
      </c>
      <c r="D40" s="45">
        <v>7495.470247506575</v>
      </c>
      <c r="E40" s="45">
        <v>7813.329096830566</v>
      </c>
      <c r="F40" s="45">
        <v>7949.707134281661</v>
      </c>
      <c r="G40" s="45">
        <v>8480.619073419382</v>
      </c>
      <c r="H40" s="45">
        <v>7760.3163686382395</v>
      </c>
      <c r="I40" s="45">
        <v>8227.63411289537</v>
      </c>
      <c r="J40" s="45">
        <v>8905.834097588804</v>
      </c>
      <c r="K40" s="45">
        <v>9044.63200785826</v>
      </c>
      <c r="L40" s="45">
        <v>551857</v>
      </c>
      <c r="M40" s="45">
        <v>142492</v>
      </c>
      <c r="N40" s="45">
        <v>133451</v>
      </c>
      <c r="O40" s="45">
        <v>138479</v>
      </c>
      <c r="P40" s="45">
        <v>137435</v>
      </c>
      <c r="Q40" s="45">
        <v>-8.616373800519954</v>
      </c>
      <c r="R40" s="45">
        <v>-14.199755590986634</v>
      </c>
      <c r="S40" s="45">
        <v>7949.707134281661</v>
      </c>
      <c r="T40" s="45">
        <v>137435</v>
      </c>
      <c r="U40" s="45">
        <v>9044.63200785826</v>
      </c>
    </row>
    <row r="41" spans="1:21" ht="12.75">
      <c r="A41" s="45">
        <v>42</v>
      </c>
      <c r="B41" s="45">
        <v>9338.697867762296</v>
      </c>
      <c r="C41" s="45">
        <v>10566.729236266876</v>
      </c>
      <c r="D41" s="45">
        <v>9400.197869483647</v>
      </c>
      <c r="E41" s="45">
        <v>9106.017582466684</v>
      </c>
      <c r="F41" s="45">
        <v>8257.528982584954</v>
      </c>
      <c r="G41" s="45">
        <v>10029.344753134283</v>
      </c>
      <c r="H41" s="45">
        <v>10828.726448870246</v>
      </c>
      <c r="I41" s="45">
        <v>9773.706154698375</v>
      </c>
      <c r="J41" s="45">
        <v>9746.408105360753</v>
      </c>
      <c r="K41" s="45">
        <v>9762.565300626236</v>
      </c>
      <c r="L41" s="45">
        <v>1760451</v>
      </c>
      <c r="M41" s="45">
        <v>442707</v>
      </c>
      <c r="N41" s="45">
        <v>438673</v>
      </c>
      <c r="O41" s="45">
        <v>447605</v>
      </c>
      <c r="P41" s="45">
        <v>431466</v>
      </c>
      <c r="Q41" s="45">
        <v>27.964785331689445</v>
      </c>
      <c r="R41" s="45">
        <v>10.920911824022511</v>
      </c>
      <c r="S41" s="45">
        <v>8257.528982584954</v>
      </c>
      <c r="T41" s="45">
        <v>431466</v>
      </c>
      <c r="U41" s="45">
        <v>9762.565300626236</v>
      </c>
    </row>
    <row r="42" spans="1:21" ht="12.75">
      <c r="A42" s="45">
        <v>44</v>
      </c>
      <c r="B42" s="45">
        <v>12149.424121303116</v>
      </c>
      <c r="C42" s="45">
        <v>11759.847818210052</v>
      </c>
      <c r="D42" s="45">
        <v>13020.51528063888</v>
      </c>
      <c r="E42" s="45">
        <v>11675.516911212897</v>
      </c>
      <c r="F42" s="45">
        <v>12220.4706484933</v>
      </c>
      <c r="G42" s="45">
        <v>13242.288365424283</v>
      </c>
      <c r="H42" s="45">
        <v>12293.467570785237</v>
      </c>
      <c r="I42" s="45">
        <v>13725.87973022547</v>
      </c>
      <c r="J42" s="45">
        <v>12797.039567321377</v>
      </c>
      <c r="K42" s="45">
        <v>14287.425660871297</v>
      </c>
      <c r="L42" s="45">
        <v>147861</v>
      </c>
      <c r="M42" s="45">
        <v>38638</v>
      </c>
      <c r="N42" s="45">
        <v>35437</v>
      </c>
      <c r="O42" s="45">
        <v>38643</v>
      </c>
      <c r="P42" s="45">
        <v>35143</v>
      </c>
      <c r="Q42" s="45">
        <v>-3.76927242438113</v>
      </c>
      <c r="R42" s="45">
        <v>-13.956034749821136</v>
      </c>
      <c r="S42" s="45">
        <v>12220.4706484933</v>
      </c>
      <c r="T42" s="45">
        <v>35143</v>
      </c>
      <c r="U42" s="45">
        <v>14287.425660871297</v>
      </c>
    </row>
    <row r="43" spans="1:21" ht="12.75">
      <c r="A43" s="45">
        <v>45</v>
      </c>
      <c r="B43" s="45">
        <v>7585.347358818666</v>
      </c>
      <c r="C43" s="45">
        <v>7364.214317018951</v>
      </c>
      <c r="D43" s="45">
        <v>7821.143902828439</v>
      </c>
      <c r="E43" s="45">
        <v>7572.904612785934</v>
      </c>
      <c r="F43" s="45">
        <v>7619.7712711813665</v>
      </c>
      <c r="G43" s="45">
        <v>8550.568716326006</v>
      </c>
      <c r="H43" s="45">
        <v>7990.99707999134</v>
      </c>
      <c r="I43" s="45">
        <v>8736.84339805706</v>
      </c>
      <c r="J43" s="45">
        <v>8581.882297453672</v>
      </c>
      <c r="K43" s="45">
        <v>8969.283276450511</v>
      </c>
      <c r="L43" s="45">
        <v>701580</v>
      </c>
      <c r="M43" s="45">
        <v>189383</v>
      </c>
      <c r="N43" s="45">
        <v>162846</v>
      </c>
      <c r="O43" s="45">
        <v>182341</v>
      </c>
      <c r="P43" s="45">
        <v>167010</v>
      </c>
      <c r="Q43" s="45">
        <v>-3.3538664753488585</v>
      </c>
      <c r="R43" s="45">
        <v>-10.907072129472496</v>
      </c>
      <c r="S43" s="45">
        <v>7619.7712711813665</v>
      </c>
      <c r="T43" s="45">
        <v>167010</v>
      </c>
      <c r="U43" s="45">
        <v>8969.283276450511</v>
      </c>
    </row>
    <row r="44" spans="1:21" ht="12.75">
      <c r="A44" s="45">
        <v>46</v>
      </c>
      <c r="B44" s="45">
        <v>6895.817993172233</v>
      </c>
      <c r="C44" s="45">
        <v>6566.906443168569</v>
      </c>
      <c r="D44" s="45">
        <v>6390.311998324842</v>
      </c>
      <c r="E44" s="45">
        <v>6887.321230798863</v>
      </c>
      <c r="F44" s="45">
        <v>8135.224274406332</v>
      </c>
      <c r="G44" s="45">
        <v>7923.940692148069</v>
      </c>
      <c r="H44" s="45">
        <v>7323.412305594052</v>
      </c>
      <c r="I44" s="45">
        <v>7099.74174635304</v>
      </c>
      <c r="J44" s="45">
        <v>7817.378533249867</v>
      </c>
      <c r="K44" s="45">
        <v>10316.952506596306</v>
      </c>
      <c r="L44" s="45">
        <v>119512</v>
      </c>
      <c r="M44" s="45">
        <v>45459</v>
      </c>
      <c r="N44" s="45">
        <v>14327</v>
      </c>
      <c r="O44" s="45">
        <v>41534</v>
      </c>
      <c r="P44" s="45">
        <v>18192</v>
      </c>
      <c r="Q44" s="45">
        <v>-19.278114263816175</v>
      </c>
      <c r="R44" s="45">
        <v>-29.015740831299624</v>
      </c>
      <c r="S44" s="45">
        <v>8135.224274406332</v>
      </c>
      <c r="T44" s="45">
        <v>18192</v>
      </c>
      <c r="U44" s="45">
        <v>10316.952506596306</v>
      </c>
    </row>
    <row r="45" spans="1:21" ht="12.75">
      <c r="A45" s="45">
        <v>47</v>
      </c>
      <c r="B45" s="45">
        <v>6293.462524691131</v>
      </c>
      <c r="C45" s="45">
        <v>6179.62190832766</v>
      </c>
      <c r="D45" s="45">
        <v>6267.133573938374</v>
      </c>
      <c r="E45" s="45">
        <v>6315.284695529656</v>
      </c>
      <c r="F45" s="45">
        <v>6426.221700321079</v>
      </c>
      <c r="G45" s="45">
        <v>7111.7439810895585</v>
      </c>
      <c r="H45" s="45">
        <v>6709.446619015203</v>
      </c>
      <c r="I45" s="45">
        <v>7035.957263205069</v>
      </c>
      <c r="J45" s="45">
        <v>7227.764663230792</v>
      </c>
      <c r="K45" s="45">
        <v>7527.2629478472945</v>
      </c>
      <c r="L45" s="45">
        <v>978084</v>
      </c>
      <c r="M45" s="45">
        <v>282048</v>
      </c>
      <c r="N45" s="45">
        <v>209749</v>
      </c>
      <c r="O45" s="45">
        <v>242733</v>
      </c>
      <c r="P45" s="45">
        <v>243554</v>
      </c>
      <c r="Q45" s="45">
        <v>-3.8373993847908765</v>
      </c>
      <c r="R45" s="45">
        <v>-10.864723797990566</v>
      </c>
      <c r="S45" s="45">
        <v>6426.221700321079</v>
      </c>
      <c r="T45" s="45">
        <v>243554</v>
      </c>
      <c r="U45" s="45">
        <v>7527.2629478472945</v>
      </c>
    </row>
    <row r="46" spans="1:21" ht="12.75">
      <c r="A46" s="45">
        <v>48</v>
      </c>
      <c r="B46" s="45">
        <v>6833.477598293203</v>
      </c>
      <c r="C46" s="45">
        <v>6827.880687795757</v>
      </c>
      <c r="D46" s="45">
        <v>6921.3469955583905</v>
      </c>
      <c r="E46" s="45">
        <v>6744.44409953461</v>
      </c>
      <c r="F46" s="45">
        <v>6856.864518892263</v>
      </c>
      <c r="G46" s="45">
        <v>7738.014020115818</v>
      </c>
      <c r="H46" s="45">
        <v>7240.006985292552</v>
      </c>
      <c r="I46" s="45">
        <v>7651.351663639347</v>
      </c>
      <c r="J46" s="45">
        <v>7830.339383317136</v>
      </c>
      <c r="K46" s="45">
        <v>8300.775144151194</v>
      </c>
      <c r="L46" s="45">
        <v>4511375</v>
      </c>
      <c r="M46" s="45">
        <v>1173895</v>
      </c>
      <c r="N46" s="45">
        <v>1081815</v>
      </c>
      <c r="O46" s="45">
        <v>1256367</v>
      </c>
      <c r="P46" s="45">
        <v>999298</v>
      </c>
      <c r="Q46" s="45">
        <v>-0.4226980278908649</v>
      </c>
      <c r="R46" s="45">
        <v>-12.779145807919752</v>
      </c>
      <c r="S46" s="45">
        <v>6856.864518892263</v>
      </c>
      <c r="T46" s="45">
        <v>999298</v>
      </c>
      <c r="U46" s="45">
        <v>8300.775144151194</v>
      </c>
    </row>
    <row r="47" spans="1:21" ht="12.75">
      <c r="A47" s="45">
        <v>49</v>
      </c>
      <c r="B47" s="45">
        <v>5016.529155152268</v>
      </c>
      <c r="C47" s="45">
        <v>4719.545488083819</v>
      </c>
      <c r="D47" s="45">
        <v>5057.3813077792165</v>
      </c>
      <c r="E47" s="45">
        <v>4816.844330086381</v>
      </c>
      <c r="F47" s="45">
        <v>5505.263494960654</v>
      </c>
      <c r="G47" s="45">
        <v>5683.4147028541165</v>
      </c>
      <c r="H47" s="45">
        <v>5237.337590469739</v>
      </c>
      <c r="I47" s="45">
        <v>5575.033605752975</v>
      </c>
      <c r="J47" s="45">
        <v>5502.076824113215</v>
      </c>
      <c r="K47" s="45">
        <v>6478.966033446209</v>
      </c>
      <c r="L47" s="45">
        <v>504079</v>
      </c>
      <c r="M47" s="45">
        <v>149083</v>
      </c>
      <c r="N47" s="45">
        <v>121259</v>
      </c>
      <c r="O47" s="45">
        <v>108820</v>
      </c>
      <c r="P47" s="45">
        <v>124917</v>
      </c>
      <c r="Q47" s="45">
        <v>-14.272123534069832</v>
      </c>
      <c r="R47" s="45">
        <v>-19.16399062083119</v>
      </c>
      <c r="S47" s="45">
        <v>5505.263494960654</v>
      </c>
      <c r="T47" s="45">
        <v>124917</v>
      </c>
      <c r="U47" s="45">
        <v>6478.966033446209</v>
      </c>
    </row>
    <row r="48" spans="1:21" ht="12.75">
      <c r="A48" s="45">
        <v>50</v>
      </c>
      <c r="B48" s="45">
        <v>12246.261025900332</v>
      </c>
      <c r="C48" s="45">
        <v>12035.766585311738</v>
      </c>
      <c r="D48" s="45">
        <v>11928.873492891847</v>
      </c>
      <c r="E48" s="45">
        <v>12599.683972911964</v>
      </c>
      <c r="F48" s="45">
        <v>12426.048365184313</v>
      </c>
      <c r="G48" s="45">
        <v>12663.014776111018</v>
      </c>
      <c r="H48" s="45">
        <v>12184.11360106501</v>
      </c>
      <c r="I48" s="45">
        <v>12207.486053626057</v>
      </c>
      <c r="J48" s="45">
        <v>12973.498871331829</v>
      </c>
      <c r="K48" s="45">
        <v>13298.840684720586</v>
      </c>
      <c r="L48" s="45">
        <v>88995</v>
      </c>
      <c r="M48" s="45">
        <v>22535</v>
      </c>
      <c r="N48" s="45">
        <v>22228</v>
      </c>
      <c r="O48" s="45">
        <v>22150</v>
      </c>
      <c r="P48" s="45">
        <v>22082</v>
      </c>
      <c r="Q48" s="45">
        <v>-3.140835834552834</v>
      </c>
      <c r="R48" s="45">
        <v>-8.382137286119367</v>
      </c>
      <c r="S48" s="45">
        <v>12426.048365184313</v>
      </c>
      <c r="T48" s="45">
        <v>22082</v>
      </c>
      <c r="U48" s="45">
        <v>13298.840684720586</v>
      </c>
    </row>
    <row r="49" spans="1:21" ht="12.75">
      <c r="A49" s="45">
        <v>51</v>
      </c>
      <c r="B49" s="45">
        <v>9520.92442070073</v>
      </c>
      <c r="C49" s="45">
        <v>10927.371895293934</v>
      </c>
      <c r="D49" s="45">
        <v>9391.949805327582</v>
      </c>
      <c r="E49" s="45">
        <v>8657.545523719564</v>
      </c>
      <c r="F49" s="45">
        <v>8799.82400796945</v>
      </c>
      <c r="G49" s="45">
        <v>10212.92566615319</v>
      </c>
      <c r="H49" s="45">
        <v>11351.293736127764</v>
      </c>
      <c r="I49" s="45">
        <v>9928.945567751203</v>
      </c>
      <c r="J49" s="45">
        <v>9314.353090890008</v>
      </c>
      <c r="K49" s="45">
        <v>9980.547899717749</v>
      </c>
      <c r="L49" s="45">
        <v>1220440</v>
      </c>
      <c r="M49" s="45">
        <v>364487</v>
      </c>
      <c r="N49" s="45">
        <v>249907</v>
      </c>
      <c r="O49" s="45">
        <v>304896</v>
      </c>
      <c r="P49" s="45">
        <v>301150</v>
      </c>
      <c r="Q49" s="45">
        <v>24.177164059164113</v>
      </c>
      <c r="R49" s="45">
        <v>13.734174217517454</v>
      </c>
      <c r="S49" s="45">
        <v>8799.82400796945</v>
      </c>
      <c r="T49" s="45">
        <v>301150</v>
      </c>
      <c r="U49" s="45">
        <v>9980.547899717749</v>
      </c>
    </row>
    <row r="50" spans="1:21" ht="12.75">
      <c r="A50" s="45">
        <v>53</v>
      </c>
      <c r="B50" s="45">
        <v>7651.994284778642</v>
      </c>
      <c r="C50" s="45">
        <v>7673.971438544307</v>
      </c>
      <c r="D50" s="45">
        <v>7406.179650591332</v>
      </c>
      <c r="E50" s="45">
        <v>7771.630217983973</v>
      </c>
      <c r="F50" s="45">
        <v>7752.86671485222</v>
      </c>
      <c r="G50" s="45">
        <v>8376.787468616963</v>
      </c>
      <c r="H50" s="45">
        <v>8074.700651055499</v>
      </c>
      <c r="I50" s="45">
        <v>7963.715558514855</v>
      </c>
      <c r="J50" s="45">
        <v>8566.856679766948</v>
      </c>
      <c r="K50" s="45">
        <v>8906.296028598777</v>
      </c>
      <c r="L50" s="45">
        <v>1026032</v>
      </c>
      <c r="M50" s="45">
        <v>263572</v>
      </c>
      <c r="N50" s="45">
        <v>252312</v>
      </c>
      <c r="O50" s="45">
        <v>254193</v>
      </c>
      <c r="P50" s="45">
        <v>255955</v>
      </c>
      <c r="Q50" s="45">
        <v>-1.017627146314447</v>
      </c>
      <c r="R50" s="45">
        <v>-9.337163001015952</v>
      </c>
      <c r="S50" s="45">
        <v>7752.86671485222</v>
      </c>
      <c r="T50" s="45">
        <v>255955</v>
      </c>
      <c r="U50" s="45">
        <v>8906.296028598777</v>
      </c>
    </row>
    <row r="51" spans="1:21" ht="12.75">
      <c r="A51" s="45">
        <v>54</v>
      </c>
      <c r="B51" s="45">
        <v>8353.81694857411</v>
      </c>
      <c r="C51" s="45">
        <v>8421.69849654612</v>
      </c>
      <c r="D51" s="45">
        <v>8460.792776044087</v>
      </c>
      <c r="E51" s="45">
        <v>8322.32209946289</v>
      </c>
      <c r="F51" s="45">
        <v>8174.635554007662</v>
      </c>
      <c r="G51" s="45">
        <v>9610.743766397201</v>
      </c>
      <c r="H51" s="45">
        <v>9471.380197751592</v>
      </c>
      <c r="I51" s="45">
        <v>9745.528185379457</v>
      </c>
      <c r="J51" s="45">
        <v>9587.49617343389</v>
      </c>
      <c r="K51" s="45">
        <v>9640.761563593545</v>
      </c>
      <c r="L51" s="45">
        <v>281298</v>
      </c>
      <c r="M51" s="45">
        <v>73830</v>
      </c>
      <c r="N51" s="45">
        <v>75305</v>
      </c>
      <c r="O51" s="45">
        <v>71866</v>
      </c>
      <c r="P51" s="45">
        <v>60297</v>
      </c>
      <c r="Q51" s="45">
        <v>3.022311403440288</v>
      </c>
      <c r="R51" s="45">
        <v>-1.7569293123230925</v>
      </c>
      <c r="S51" s="45">
        <v>8174.635554007662</v>
      </c>
      <c r="T51" s="45">
        <v>60297</v>
      </c>
      <c r="U51" s="45">
        <v>9640.761563593545</v>
      </c>
    </row>
    <row r="52" spans="1:21" ht="12.75">
      <c r="A52" s="45">
        <v>55</v>
      </c>
      <c r="B52" s="45">
        <v>9605.90821793187</v>
      </c>
      <c r="C52" s="45">
        <v>9462.817999463274</v>
      </c>
      <c r="D52" s="45">
        <v>9501.146507247564</v>
      </c>
      <c r="E52" s="45">
        <v>9498.863558723724</v>
      </c>
      <c r="F52" s="45">
        <v>9974.828516013056</v>
      </c>
      <c r="G52" s="45">
        <v>10247.560258401258</v>
      </c>
      <c r="H52" s="45">
        <v>9767.174131570928</v>
      </c>
      <c r="I52" s="45">
        <v>9950.73658541024</v>
      </c>
      <c r="J52" s="45">
        <v>10111.740189938282</v>
      </c>
      <c r="K52" s="45">
        <v>11196.863617011211</v>
      </c>
      <c r="L52" s="45">
        <v>870584</v>
      </c>
      <c r="M52" s="45">
        <v>219851</v>
      </c>
      <c r="N52" s="45">
        <v>219798</v>
      </c>
      <c r="O52" s="45">
        <v>219545</v>
      </c>
      <c r="P52" s="45">
        <v>211390</v>
      </c>
      <c r="Q52" s="45">
        <v>-5.1330257530525785</v>
      </c>
      <c r="R52" s="45">
        <v>-12.768660352959731</v>
      </c>
      <c r="S52" s="45">
        <v>9974.828516013056</v>
      </c>
      <c r="T52" s="45">
        <v>211390</v>
      </c>
      <c r="U52" s="45">
        <v>11196.863617011211</v>
      </c>
    </row>
    <row r="53" spans="1:21" ht="12.75">
      <c r="A53" s="45">
        <v>56</v>
      </c>
      <c r="B53" s="45">
        <v>12074.934731989557</v>
      </c>
      <c r="C53" s="45">
        <v>12594.739449623925</v>
      </c>
      <c r="D53" s="45">
        <v>11665.231431646933</v>
      </c>
      <c r="E53" s="45">
        <v>11644.639667905585</v>
      </c>
      <c r="F53" s="45">
        <v>12370.270400539837</v>
      </c>
      <c r="G53" s="45">
        <v>13217.054354728696</v>
      </c>
      <c r="H53" s="45">
        <v>13463.090573345944</v>
      </c>
      <c r="I53" s="45">
        <v>12751.626339682689</v>
      </c>
      <c r="J53" s="45">
        <v>12769.899116667471</v>
      </c>
      <c r="K53" s="45">
        <v>13879.59705017593</v>
      </c>
      <c r="L53" s="45">
        <v>85034</v>
      </c>
      <c r="M53" s="45">
        <v>22203</v>
      </c>
      <c r="N53" s="45">
        <v>21367</v>
      </c>
      <c r="O53" s="45">
        <v>20717</v>
      </c>
      <c r="P53" s="45">
        <v>20747</v>
      </c>
      <c r="Q53" s="45">
        <v>1.8145848216405343</v>
      </c>
      <c r="R53" s="45">
        <v>-3.000854241836264</v>
      </c>
      <c r="S53" s="45">
        <v>12370.270400539837</v>
      </c>
      <c r="T53" s="45">
        <v>20747</v>
      </c>
      <c r="U53" s="45">
        <v>13879.59705017593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IV16384"/>
    </sheetView>
  </sheetViews>
  <sheetFormatPr defaultColWidth="9.140625" defaultRowHeight="12.75"/>
  <sheetData>
    <row r="1" spans="1:21" ht="12.75">
      <c r="A1" s="45" t="s">
        <v>77</v>
      </c>
      <c r="B1" s="45" t="s">
        <v>78</v>
      </c>
      <c r="C1" s="45" t="s">
        <v>79</v>
      </c>
      <c r="D1" s="45" t="s">
        <v>80</v>
      </c>
      <c r="E1" s="45" t="s">
        <v>81</v>
      </c>
      <c r="F1" s="45" t="s">
        <v>82</v>
      </c>
      <c r="G1" s="45" t="s">
        <v>90</v>
      </c>
      <c r="H1" s="45" t="s">
        <v>91</v>
      </c>
      <c r="I1" s="45" t="s">
        <v>92</v>
      </c>
      <c r="J1" s="45" t="s">
        <v>93</v>
      </c>
      <c r="K1" s="45" t="s">
        <v>94</v>
      </c>
      <c r="L1" s="45" t="s">
        <v>83</v>
      </c>
      <c r="M1" s="45" t="s">
        <v>84</v>
      </c>
      <c r="N1" s="45" t="s">
        <v>85</v>
      </c>
      <c r="O1" s="45" t="s">
        <v>86</v>
      </c>
      <c r="P1" s="45" t="s">
        <v>87</v>
      </c>
      <c r="Q1" s="45" t="s">
        <v>95</v>
      </c>
      <c r="R1" s="45" t="s">
        <v>96</v>
      </c>
      <c r="S1" s="45" t="s">
        <v>88</v>
      </c>
      <c r="T1" s="45" t="s">
        <v>89</v>
      </c>
      <c r="U1" s="45" t="s">
        <v>97</v>
      </c>
    </row>
    <row r="2" spans="1:21" ht="12.75">
      <c r="A2" s="45">
        <v>0</v>
      </c>
      <c r="B2" s="45">
        <v>6189.803949565823</v>
      </c>
      <c r="C2" s="45">
        <v>6870.499724162818</v>
      </c>
      <c r="D2" s="45">
        <v>6025.557354222681</v>
      </c>
      <c r="E2" s="45">
        <v>5646.753058274398</v>
      </c>
      <c r="F2" s="45">
        <v>6214.568366249619</v>
      </c>
      <c r="G2" s="45">
        <v>6726.575996594271</v>
      </c>
      <c r="H2" s="45">
        <v>7116.215070580034</v>
      </c>
      <c r="I2" s="45">
        <v>6430.578943396773</v>
      </c>
      <c r="J2" s="45">
        <v>6234.530436397167</v>
      </c>
      <c r="K2" s="45">
        <v>7124.295664313055</v>
      </c>
      <c r="L2" s="45">
        <v>46195103</v>
      </c>
      <c r="M2" s="45">
        <v>11550292</v>
      </c>
      <c r="N2" s="45">
        <v>11608596</v>
      </c>
      <c r="O2" s="45">
        <v>11493246</v>
      </c>
      <c r="P2" s="45">
        <v>11542969</v>
      </c>
      <c r="Q2" s="45">
        <v>10.554737179744654</v>
      </c>
      <c r="R2" s="45">
        <v>-0.11342305420447106</v>
      </c>
      <c r="S2" s="45">
        <v>6214.568366249619</v>
      </c>
      <c r="T2" s="45">
        <v>11542969</v>
      </c>
      <c r="U2" s="45">
        <v>7124.295664313055</v>
      </c>
    </row>
    <row r="3" spans="1:21" ht="12.75">
      <c r="A3" s="45">
        <v>1</v>
      </c>
      <c r="B3" s="45">
        <v>5105.010517896859</v>
      </c>
      <c r="C3" s="45">
        <v>5281.315866273226</v>
      </c>
      <c r="D3" s="45">
        <v>5165.210571036406</v>
      </c>
      <c r="E3" s="45">
        <v>4857.186053415726</v>
      </c>
      <c r="F3" s="45">
        <v>5112.818657464099</v>
      </c>
      <c r="G3" s="45">
        <v>5683.982393478904</v>
      </c>
      <c r="H3" s="45">
        <v>5698.012257206784</v>
      </c>
      <c r="I3" s="45">
        <v>5633.40704590514</v>
      </c>
      <c r="J3" s="45">
        <v>5513.678296150505</v>
      </c>
      <c r="K3" s="45">
        <v>5893.637982856507</v>
      </c>
      <c r="L3" s="45">
        <v>730184</v>
      </c>
      <c r="M3" s="45">
        <v>185034</v>
      </c>
      <c r="N3" s="45">
        <v>183596</v>
      </c>
      <c r="O3" s="45">
        <v>181894</v>
      </c>
      <c r="P3" s="45">
        <v>179660</v>
      </c>
      <c r="Q3" s="45">
        <v>3.2955835146459105</v>
      </c>
      <c r="R3" s="45">
        <v>-3.319269460030657</v>
      </c>
      <c r="S3" s="45">
        <v>5112.818657464099</v>
      </c>
      <c r="T3" s="45">
        <v>179660</v>
      </c>
      <c r="U3" s="45">
        <v>5893.637982856507</v>
      </c>
    </row>
    <row r="4" spans="1:21" ht="12.75">
      <c r="A4" s="45">
        <v>2</v>
      </c>
      <c r="B4" s="45">
        <v>8067.752330186265</v>
      </c>
      <c r="C4" s="45">
        <v>8273.496081637255</v>
      </c>
      <c r="D4" s="45">
        <v>6728.889068891499</v>
      </c>
      <c r="E4" s="45">
        <v>7701.463414634146</v>
      </c>
      <c r="F4" s="45">
        <v>10202.580138174912</v>
      </c>
      <c r="G4" s="45">
        <v>8845.944195991628</v>
      </c>
      <c r="H4" s="45">
        <v>8863.759373061961</v>
      </c>
      <c r="I4" s="45">
        <v>7239.844477744928</v>
      </c>
      <c r="J4" s="45">
        <v>8425.882352941177</v>
      </c>
      <c r="K4" s="45">
        <v>11661.831636161225</v>
      </c>
      <c r="L4" s="45">
        <v>132822</v>
      </c>
      <c r="M4" s="45">
        <v>35474</v>
      </c>
      <c r="N4" s="45">
        <v>49382</v>
      </c>
      <c r="O4" s="45">
        <v>17425</v>
      </c>
      <c r="P4" s="45">
        <v>30541</v>
      </c>
      <c r="Q4" s="45">
        <v>-18.907805970762418</v>
      </c>
      <c r="R4" s="45">
        <v>-23.99342016242928</v>
      </c>
      <c r="S4" s="45">
        <v>10202.580138174912</v>
      </c>
      <c r="T4" s="45">
        <v>30541</v>
      </c>
      <c r="U4" s="45">
        <v>11661.831636161225</v>
      </c>
    </row>
    <row r="5" spans="1:21" ht="12.75">
      <c r="A5" s="45">
        <v>4</v>
      </c>
      <c r="B5" s="45">
        <v>4724.2487376405625</v>
      </c>
      <c r="C5" s="45">
        <v>4787.511478420569</v>
      </c>
      <c r="D5" s="45">
        <v>4830.471489412933</v>
      </c>
      <c r="E5" s="45">
        <v>4820.820825560364</v>
      </c>
      <c r="F5" s="45">
        <v>4431.923074866168</v>
      </c>
      <c r="G5" s="45">
        <v>5250.82354813126</v>
      </c>
      <c r="H5" s="45">
        <v>4977.231646609637</v>
      </c>
      <c r="I5" s="45">
        <v>5194.479977125314</v>
      </c>
      <c r="J5" s="45">
        <v>5349.319608715827</v>
      </c>
      <c r="K5" s="45">
        <v>5502.38251857081</v>
      </c>
      <c r="L5" s="45">
        <v>804446</v>
      </c>
      <c r="M5" s="45">
        <v>206910</v>
      </c>
      <c r="N5" s="45">
        <v>199347</v>
      </c>
      <c r="O5" s="45">
        <v>211202</v>
      </c>
      <c r="P5" s="45">
        <v>186987</v>
      </c>
      <c r="Q5" s="45">
        <v>8.023343310514006</v>
      </c>
      <c r="R5" s="45">
        <v>-9.544063325091686</v>
      </c>
      <c r="S5" s="45">
        <v>4431.923074866168</v>
      </c>
      <c r="T5" s="45">
        <v>186987</v>
      </c>
      <c r="U5" s="45">
        <v>5502.38251857081</v>
      </c>
    </row>
    <row r="6" spans="1:21" ht="12.75">
      <c r="A6" s="45">
        <v>5</v>
      </c>
      <c r="B6" s="45">
        <v>4855.474530283904</v>
      </c>
      <c r="C6" s="45">
        <v>4853.741409265584</v>
      </c>
      <c r="D6" s="45">
        <v>4987.278455359446</v>
      </c>
      <c r="E6" s="45">
        <v>4781.758279868216</v>
      </c>
      <c r="F6" s="45">
        <v>4804.543058156235</v>
      </c>
      <c r="G6" s="45">
        <v>5377.310311014285</v>
      </c>
      <c r="H6" s="45">
        <v>5206.117715527939</v>
      </c>
      <c r="I6" s="45">
        <v>5457.561074468477</v>
      </c>
      <c r="J6" s="45">
        <v>5333.145482920062</v>
      </c>
      <c r="K6" s="45">
        <v>5526.242114639955</v>
      </c>
      <c r="L6" s="45">
        <v>450751</v>
      </c>
      <c r="M6" s="45">
        <v>116841</v>
      </c>
      <c r="N6" s="45">
        <v>108556</v>
      </c>
      <c r="O6" s="45">
        <v>115340</v>
      </c>
      <c r="P6" s="45">
        <v>110014</v>
      </c>
      <c r="Q6" s="45">
        <v>1.0239964657165261</v>
      </c>
      <c r="R6" s="45">
        <v>-5.792804449590645</v>
      </c>
      <c r="S6" s="45">
        <v>4804.543058156235</v>
      </c>
      <c r="T6" s="45">
        <v>110014</v>
      </c>
      <c r="U6" s="45">
        <v>5526.242114639955</v>
      </c>
    </row>
    <row r="7" spans="1:21" ht="12.75">
      <c r="A7" s="45">
        <v>6</v>
      </c>
      <c r="B7" s="45">
        <v>5204.946536063908</v>
      </c>
      <c r="C7" s="45">
        <v>5182.496796421459</v>
      </c>
      <c r="D7" s="45">
        <v>5139.558922554379</v>
      </c>
      <c r="E7" s="45">
        <v>5328.879805513826</v>
      </c>
      <c r="F7" s="45">
        <v>5034.3765326140265</v>
      </c>
      <c r="G7" s="45">
        <v>5964.538424867505</v>
      </c>
      <c r="H7" s="45">
        <v>5759.020567143287</v>
      </c>
      <c r="I7" s="45">
        <v>5783.307176718408</v>
      </c>
      <c r="J7" s="45">
        <v>6165.631469006116</v>
      </c>
      <c r="K7" s="45">
        <v>6149.358345594245</v>
      </c>
      <c r="L7" s="45">
        <v>5871341</v>
      </c>
      <c r="M7" s="45">
        <v>1478815</v>
      </c>
      <c r="N7" s="45">
        <v>1482098</v>
      </c>
      <c r="O7" s="45">
        <v>2127452</v>
      </c>
      <c r="P7" s="45">
        <v>782976</v>
      </c>
      <c r="Q7" s="45">
        <v>2.942176908061415</v>
      </c>
      <c r="R7" s="45">
        <v>-6.347618019864121</v>
      </c>
      <c r="S7" s="45">
        <v>5034.3765326140265</v>
      </c>
      <c r="T7" s="45">
        <v>782976</v>
      </c>
      <c r="U7" s="45">
        <v>6149.358345594245</v>
      </c>
    </row>
    <row r="8" spans="1:21" ht="12.75">
      <c r="A8" s="45">
        <v>8</v>
      </c>
      <c r="B8" s="45">
        <v>5772.486337442142</v>
      </c>
      <c r="C8" s="45">
        <v>6211.42023691062</v>
      </c>
      <c r="D8" s="45">
        <v>5503.762189637202</v>
      </c>
      <c r="E8" s="45">
        <v>5576.947764689555</v>
      </c>
      <c r="F8" s="45">
        <v>5626.551754156873</v>
      </c>
      <c r="G8" s="45">
        <v>6105.845660941742</v>
      </c>
      <c r="H8" s="45">
        <v>6391.770377539383</v>
      </c>
      <c r="I8" s="45">
        <v>5764.895272633818</v>
      </c>
      <c r="J8" s="45">
        <v>5916.387650423006</v>
      </c>
      <c r="K8" s="45">
        <v>6207.962624416006</v>
      </c>
      <c r="L8" s="45">
        <v>705395</v>
      </c>
      <c r="M8" s="45">
        <v>220083</v>
      </c>
      <c r="N8" s="45">
        <v>140078</v>
      </c>
      <c r="O8" s="45">
        <v>172929</v>
      </c>
      <c r="P8" s="45">
        <v>172305</v>
      </c>
      <c r="Q8" s="45">
        <v>10.394794330677717</v>
      </c>
      <c r="R8" s="45">
        <v>2.9608385913996664</v>
      </c>
      <c r="S8" s="45">
        <v>5626.551754156873</v>
      </c>
      <c r="T8" s="45">
        <v>172305</v>
      </c>
      <c r="U8" s="45">
        <v>6207.962624416006</v>
      </c>
    </row>
    <row r="9" spans="1:21" ht="12.75">
      <c r="A9" s="45">
        <v>9</v>
      </c>
      <c r="B9" s="45">
        <v>8967.463793665847</v>
      </c>
      <c r="C9" s="45">
        <v>8649.188430966535</v>
      </c>
      <c r="D9" s="45">
        <v>8874.046265616926</v>
      </c>
      <c r="E9" s="45">
        <v>9101.765022100108</v>
      </c>
      <c r="F9" s="45">
        <v>9253.312836279785</v>
      </c>
      <c r="G9" s="45">
        <v>9379.73802848238</v>
      </c>
      <c r="H9" s="45">
        <v>8799.872345794462</v>
      </c>
      <c r="I9" s="45">
        <v>9056.866887558135</v>
      </c>
      <c r="J9" s="45">
        <v>9426.860590132601</v>
      </c>
      <c r="K9" s="45">
        <v>10258.332052267486</v>
      </c>
      <c r="L9" s="45">
        <v>530363</v>
      </c>
      <c r="M9" s="45">
        <v>134739</v>
      </c>
      <c r="N9" s="45">
        <v>131588</v>
      </c>
      <c r="O9" s="45">
        <v>133936</v>
      </c>
      <c r="P9" s="45">
        <v>130100</v>
      </c>
      <c r="Q9" s="45">
        <v>-6.52873642123758</v>
      </c>
      <c r="R9" s="45">
        <v>-14.217318166754492</v>
      </c>
      <c r="S9" s="45">
        <v>9253.312836279785</v>
      </c>
      <c r="T9" s="45">
        <v>130100</v>
      </c>
      <c r="U9" s="45">
        <v>10258.332052267486</v>
      </c>
    </row>
    <row r="10" spans="1:21" ht="12.75">
      <c r="A10" s="45">
        <v>10</v>
      </c>
      <c r="B10" s="45">
        <v>7449.3498243778495</v>
      </c>
      <c r="C10" s="45">
        <v>7941.700603202792</v>
      </c>
      <c r="D10" s="45">
        <v>7601.662825156404</v>
      </c>
      <c r="E10" s="45">
        <v>6880.573374514928</v>
      </c>
      <c r="F10" s="45">
        <v>7231.28950440839</v>
      </c>
      <c r="G10" s="45">
        <v>7987.099245198416</v>
      </c>
      <c r="H10" s="45">
        <v>8394.500750176061</v>
      </c>
      <c r="I10" s="45">
        <v>8122.11886730326</v>
      </c>
      <c r="J10" s="45">
        <v>7439.573928882553</v>
      </c>
      <c r="K10" s="45">
        <v>7876.041708603406</v>
      </c>
      <c r="L10" s="45">
        <v>107048</v>
      </c>
      <c r="M10" s="45">
        <v>32659</v>
      </c>
      <c r="N10" s="45">
        <v>24296</v>
      </c>
      <c r="O10" s="45">
        <v>25254</v>
      </c>
      <c r="P10" s="45">
        <v>24839</v>
      </c>
      <c r="Q10" s="45">
        <v>9.824127472165461</v>
      </c>
      <c r="R10" s="45">
        <v>6.582736109768384</v>
      </c>
      <c r="S10" s="45">
        <v>7231.28950440839</v>
      </c>
      <c r="T10" s="45">
        <v>24839</v>
      </c>
      <c r="U10" s="45">
        <v>7876.041708603406</v>
      </c>
    </row>
    <row r="11" spans="1:21" ht="12.75">
      <c r="A11" s="45">
        <v>11</v>
      </c>
      <c r="B11" s="45">
        <v>8278.171900172409</v>
      </c>
      <c r="C11" s="45">
        <v>8278.171900172409</v>
      </c>
      <c r="D11" s="45">
        <v>0</v>
      </c>
      <c r="E11" s="45">
        <v>0</v>
      </c>
      <c r="F11" s="45">
        <v>0</v>
      </c>
      <c r="G11" s="45">
        <v>10874.367598428535</v>
      </c>
      <c r="H11" s="45">
        <v>10874.367598428535</v>
      </c>
      <c r="I11" s="45">
        <v>0</v>
      </c>
      <c r="J11" s="45">
        <v>0</v>
      </c>
      <c r="K11" s="45">
        <v>0</v>
      </c>
      <c r="L11" s="45">
        <v>70762</v>
      </c>
      <c r="M11" s="45">
        <v>70762</v>
      </c>
      <c r="N11" s="45">
        <v>0</v>
      </c>
      <c r="O11" s="45">
        <v>0</v>
      </c>
      <c r="P11" s="45">
        <v>0</v>
      </c>
      <c r="Q11" s="45">
        <v>0</v>
      </c>
      <c r="R11" s="45">
        <v>0</v>
      </c>
      <c r="S11" s="45">
        <v>8278.171900172409</v>
      </c>
      <c r="T11" s="45">
        <v>70762</v>
      </c>
      <c r="U11" s="45">
        <v>10874.367598428535</v>
      </c>
    </row>
    <row r="12" spans="1:21" ht="12.75">
      <c r="A12" s="45">
        <v>12</v>
      </c>
      <c r="B12" s="45">
        <v>5116.3207728525695</v>
      </c>
      <c r="C12" s="45">
        <v>5111.5796125922225</v>
      </c>
      <c r="D12" s="45">
        <v>5065.458217421865</v>
      </c>
      <c r="E12" s="45">
        <v>4957.154557290158</v>
      </c>
      <c r="F12" s="45">
        <v>5319.522166791429</v>
      </c>
      <c r="G12" s="45">
        <v>5701.079935775097</v>
      </c>
      <c r="H12" s="45">
        <v>5605.525998647894</v>
      </c>
      <c r="I12" s="45">
        <v>5584.315899588493</v>
      </c>
      <c r="J12" s="45">
        <v>5621.559287461029</v>
      </c>
      <c r="K12" s="45">
        <v>6009.848417430512</v>
      </c>
      <c r="L12" s="45">
        <v>2377271</v>
      </c>
      <c r="M12" s="45">
        <v>680420</v>
      </c>
      <c r="N12" s="45">
        <v>606066</v>
      </c>
      <c r="O12" s="45">
        <v>517698</v>
      </c>
      <c r="P12" s="45">
        <v>573087</v>
      </c>
      <c r="Q12" s="45">
        <v>-3.90904573153854</v>
      </c>
      <c r="R12" s="45">
        <v>-6.727664172193625</v>
      </c>
      <c r="S12" s="45">
        <v>5319.522166791429</v>
      </c>
      <c r="T12" s="45">
        <v>573087</v>
      </c>
      <c r="U12" s="45">
        <v>6009.848417430512</v>
      </c>
    </row>
    <row r="13" spans="1:21" ht="12.75">
      <c r="A13" s="45">
        <v>13</v>
      </c>
      <c r="B13" s="45">
        <v>5893.465013658331</v>
      </c>
      <c r="C13" s="45">
        <v>6057.6221828956695</v>
      </c>
      <c r="D13" s="45">
        <v>5871.467329866607</v>
      </c>
      <c r="E13" s="45">
        <v>5722.5278468250535</v>
      </c>
      <c r="F13" s="45">
        <v>5892.542897327708</v>
      </c>
      <c r="G13" s="45">
        <v>6374.225635497185</v>
      </c>
      <c r="H13" s="45">
        <v>6286.55796898189</v>
      </c>
      <c r="I13" s="45">
        <v>6256.2073543308</v>
      </c>
      <c r="J13" s="45">
        <v>6273.530150867877</v>
      </c>
      <c r="K13" s="45">
        <v>6679.018284106892</v>
      </c>
      <c r="L13" s="45">
        <v>1422941</v>
      </c>
      <c r="M13" s="45">
        <v>392158</v>
      </c>
      <c r="N13" s="45">
        <v>344994</v>
      </c>
      <c r="O13" s="45">
        <v>330289</v>
      </c>
      <c r="P13" s="45">
        <v>355500</v>
      </c>
      <c r="Q13" s="45">
        <v>2.8014948460167526</v>
      </c>
      <c r="R13" s="45">
        <v>-5.876017977954695</v>
      </c>
      <c r="S13" s="45">
        <v>5892.542897327708</v>
      </c>
      <c r="T13" s="45">
        <v>355500</v>
      </c>
      <c r="U13" s="45">
        <v>6679.018284106892</v>
      </c>
    </row>
    <row r="14" spans="1:21" ht="12.75">
      <c r="A14" s="45">
        <v>15</v>
      </c>
      <c r="B14" s="45">
        <v>6017.948993866351</v>
      </c>
      <c r="C14" s="45">
        <v>6017.948993866351</v>
      </c>
      <c r="D14" s="45">
        <v>0</v>
      </c>
      <c r="E14" s="45">
        <v>0</v>
      </c>
      <c r="F14" s="45">
        <v>0</v>
      </c>
      <c r="G14" s="45">
        <v>6531.459162810717</v>
      </c>
      <c r="H14" s="45">
        <v>6531.459162810717</v>
      </c>
      <c r="I14" s="45">
        <v>0</v>
      </c>
      <c r="J14" s="45">
        <v>0</v>
      </c>
      <c r="K14" s="45">
        <v>0</v>
      </c>
      <c r="L14" s="45">
        <v>185860</v>
      </c>
      <c r="M14" s="45">
        <v>185860</v>
      </c>
      <c r="N14" s="45">
        <v>0</v>
      </c>
      <c r="O14" s="45">
        <v>0</v>
      </c>
      <c r="P14" s="45">
        <v>0</v>
      </c>
      <c r="Q14" s="45">
        <v>0</v>
      </c>
      <c r="R14" s="45">
        <v>0</v>
      </c>
      <c r="S14" s="45">
        <v>6017.948993866351</v>
      </c>
      <c r="T14" s="45">
        <v>185860</v>
      </c>
      <c r="U14" s="45">
        <v>6531.459162810717</v>
      </c>
    </row>
    <row r="15" spans="1:21" ht="12.75">
      <c r="A15" s="45">
        <v>16</v>
      </c>
      <c r="B15" s="45">
        <v>4804.152288746791</v>
      </c>
      <c r="C15" s="45">
        <v>4995.007400794117</v>
      </c>
      <c r="D15" s="45">
        <v>4539.985491657703</v>
      </c>
      <c r="E15" s="45">
        <v>4674.079872041382</v>
      </c>
      <c r="F15" s="45">
        <v>4836.402266288952</v>
      </c>
      <c r="G15" s="45">
        <v>5233.441542512306</v>
      </c>
      <c r="H15" s="45">
        <v>5311.761388999836</v>
      </c>
      <c r="I15" s="45">
        <v>4918.703254371263</v>
      </c>
      <c r="J15" s="45">
        <v>5121.781891813711</v>
      </c>
      <c r="K15" s="45">
        <v>5438.945253310495</v>
      </c>
      <c r="L15" s="45">
        <v>244588</v>
      </c>
      <c r="M15" s="45">
        <v>85126</v>
      </c>
      <c r="N15" s="45">
        <v>39977</v>
      </c>
      <c r="O15" s="45">
        <v>58769</v>
      </c>
      <c r="P15" s="45">
        <v>60716</v>
      </c>
      <c r="Q15" s="45">
        <v>3.279403278976314</v>
      </c>
      <c r="R15" s="45">
        <v>-2.338392066609735</v>
      </c>
      <c r="S15" s="45">
        <v>4836.402266288952</v>
      </c>
      <c r="T15" s="45">
        <v>60716</v>
      </c>
      <c r="U15" s="45">
        <v>5438.945253310495</v>
      </c>
    </row>
    <row r="16" spans="1:21" ht="12.75">
      <c r="A16" s="45">
        <v>17</v>
      </c>
      <c r="B16" s="45">
        <v>6463.172457069714</v>
      </c>
      <c r="C16" s="45">
        <v>7409.879010100808</v>
      </c>
      <c r="D16" s="45">
        <v>6623.43479223294</v>
      </c>
      <c r="E16" s="45">
        <v>5912.452215328696</v>
      </c>
      <c r="F16" s="45">
        <v>5863.6492373258525</v>
      </c>
      <c r="G16" s="45">
        <v>7020.161783889458</v>
      </c>
      <c r="H16" s="45">
        <v>7601.342778071955</v>
      </c>
      <c r="I16" s="45">
        <v>6913.850007278877</v>
      </c>
      <c r="J16" s="45">
        <v>6781.180240862836</v>
      </c>
      <c r="K16" s="45">
        <v>6799.43895235141</v>
      </c>
      <c r="L16" s="45">
        <v>2001559</v>
      </c>
      <c r="M16" s="45">
        <v>500455</v>
      </c>
      <c r="N16" s="45">
        <v>501451</v>
      </c>
      <c r="O16" s="45">
        <v>925506</v>
      </c>
      <c r="P16" s="45">
        <v>74147</v>
      </c>
      <c r="Q16" s="45">
        <v>26.369752183200536</v>
      </c>
      <c r="R16" s="45">
        <v>11.793676380361163</v>
      </c>
      <c r="S16" s="45">
        <v>5863.6492373258525</v>
      </c>
      <c r="T16" s="45">
        <v>74147</v>
      </c>
      <c r="U16" s="45">
        <v>6799.43895235141</v>
      </c>
    </row>
    <row r="17" spans="1:21" ht="12.75">
      <c r="A17" s="45">
        <v>18</v>
      </c>
      <c r="B17" s="45">
        <v>6400.108791001749</v>
      </c>
      <c r="C17" s="45">
        <v>6153.604094821516</v>
      </c>
      <c r="D17" s="45">
        <v>6154.904867995125</v>
      </c>
      <c r="E17" s="45">
        <v>6305.995894174667</v>
      </c>
      <c r="F17" s="45">
        <v>7070.7240029019595</v>
      </c>
      <c r="G17" s="45">
        <v>6804.754592216074</v>
      </c>
      <c r="H17" s="45">
        <v>6361.467793922957</v>
      </c>
      <c r="I17" s="45">
        <v>6431.175817607378</v>
      </c>
      <c r="J17" s="45">
        <v>6743.930015744142</v>
      </c>
      <c r="K17" s="45">
        <v>7805.897647339795</v>
      </c>
      <c r="L17" s="45">
        <v>987214</v>
      </c>
      <c r="M17" s="45">
        <v>248509</v>
      </c>
      <c r="N17" s="45">
        <v>257642</v>
      </c>
      <c r="O17" s="45">
        <v>259144</v>
      </c>
      <c r="P17" s="45">
        <v>221919</v>
      </c>
      <c r="Q17" s="45">
        <v>-12.970664782051175</v>
      </c>
      <c r="R17" s="45">
        <v>-18.504340162711355</v>
      </c>
      <c r="S17" s="45">
        <v>7070.7240029019595</v>
      </c>
      <c r="T17" s="45">
        <v>221919</v>
      </c>
      <c r="U17" s="45">
        <v>7805.897647339795</v>
      </c>
    </row>
    <row r="18" spans="1:21" ht="12.75">
      <c r="A18" s="45">
        <v>19</v>
      </c>
      <c r="B18" s="45">
        <v>5802.853797775722</v>
      </c>
      <c r="C18" s="45">
        <v>5652.30403838593</v>
      </c>
      <c r="D18" s="45">
        <v>5846.655250957143</v>
      </c>
      <c r="E18" s="45">
        <v>5886.113984210319</v>
      </c>
      <c r="F18" s="45">
        <v>5809.390056597025</v>
      </c>
      <c r="G18" s="45">
        <v>6125.607807339431</v>
      </c>
      <c r="H18" s="45">
        <v>5840.454468863587</v>
      </c>
      <c r="I18" s="45">
        <v>6118.168747879748</v>
      </c>
      <c r="J18" s="45">
        <v>6280.456670027102</v>
      </c>
      <c r="K18" s="45">
        <v>6260.314755202087</v>
      </c>
      <c r="L18" s="45">
        <v>496251</v>
      </c>
      <c r="M18" s="45">
        <v>124629</v>
      </c>
      <c r="N18" s="45">
        <v>123806</v>
      </c>
      <c r="O18" s="45">
        <v>152758</v>
      </c>
      <c r="P18" s="45">
        <v>95058</v>
      </c>
      <c r="Q18" s="45">
        <v>-2.7040019120890637</v>
      </c>
      <c r="R18" s="45">
        <v>-6.7066961128370135</v>
      </c>
      <c r="S18" s="45">
        <v>5809.390056597025</v>
      </c>
      <c r="T18" s="45">
        <v>95058</v>
      </c>
      <c r="U18" s="45">
        <v>6260.314755202087</v>
      </c>
    </row>
    <row r="19" spans="1:21" ht="12.75">
      <c r="A19" s="45">
        <v>20</v>
      </c>
      <c r="B19" s="45">
        <v>5803.908159113037</v>
      </c>
      <c r="C19" s="45">
        <v>5770.669885334943</v>
      </c>
      <c r="D19" s="45">
        <v>5859.452143416527</v>
      </c>
      <c r="E19" s="45">
        <v>5746.34801868089</v>
      </c>
      <c r="F19" s="45">
        <v>5841.93908691943</v>
      </c>
      <c r="G19" s="45">
        <v>6248.03516150131</v>
      </c>
      <c r="H19" s="45">
        <v>5970.9724854862425</v>
      </c>
      <c r="I19" s="45">
        <v>6213.464877932513</v>
      </c>
      <c r="J19" s="45">
        <v>6333.725974898591</v>
      </c>
      <c r="K19" s="45">
        <v>6479.5739778194065</v>
      </c>
      <c r="L19" s="45">
        <v>469377</v>
      </c>
      <c r="M19" s="45">
        <v>117647</v>
      </c>
      <c r="N19" s="45">
        <v>117476</v>
      </c>
      <c r="O19" s="45">
        <v>120551</v>
      </c>
      <c r="P19" s="45">
        <v>113703</v>
      </c>
      <c r="Q19" s="45">
        <v>-1.2199579715588817</v>
      </c>
      <c r="R19" s="45">
        <v>-7.849304507891821</v>
      </c>
      <c r="S19" s="45">
        <v>5841.93908691943</v>
      </c>
      <c r="T19" s="45">
        <v>113703</v>
      </c>
      <c r="U19" s="45">
        <v>6479.5739778194065</v>
      </c>
    </row>
    <row r="20" spans="1:21" ht="12.75">
      <c r="A20" s="45">
        <v>21</v>
      </c>
      <c r="B20" s="45">
        <v>5279.225389695066</v>
      </c>
      <c r="C20" s="45">
        <v>5262.8778549687495</v>
      </c>
      <c r="D20" s="45">
        <v>5584.759915146591</v>
      </c>
      <c r="E20" s="45">
        <v>5076.805041613518</v>
      </c>
      <c r="F20" s="45">
        <v>5201.419885862065</v>
      </c>
      <c r="G20" s="45">
        <v>5938.075725443062</v>
      </c>
      <c r="H20" s="45">
        <v>5663.793303747763</v>
      </c>
      <c r="I20" s="45">
        <v>6214.486978612556</v>
      </c>
      <c r="J20" s="45">
        <v>5786.362890087268</v>
      </c>
      <c r="K20" s="45">
        <v>6114.479851794751</v>
      </c>
      <c r="L20" s="45">
        <v>646467</v>
      </c>
      <c r="M20" s="45">
        <v>172156</v>
      </c>
      <c r="N20" s="45">
        <v>155091</v>
      </c>
      <c r="O20" s="45">
        <v>158362</v>
      </c>
      <c r="P20" s="45">
        <v>160858</v>
      </c>
      <c r="Q20" s="45">
        <v>1.1815613900683748</v>
      </c>
      <c r="R20" s="45">
        <v>-7.3708076397487865</v>
      </c>
      <c r="S20" s="45">
        <v>5201.419885862065</v>
      </c>
      <c r="T20" s="45">
        <v>160858</v>
      </c>
      <c r="U20" s="45">
        <v>6114.479851794751</v>
      </c>
    </row>
    <row r="21" spans="1:21" ht="12.75">
      <c r="A21" s="45">
        <v>22</v>
      </c>
      <c r="B21" s="45">
        <v>4962.5030802325655</v>
      </c>
      <c r="C21" s="45">
        <v>5126.227798708289</v>
      </c>
      <c r="D21" s="45">
        <v>5289.6984688379225</v>
      </c>
      <c r="E21" s="45">
        <v>4841.120541908104</v>
      </c>
      <c r="F21" s="45">
        <v>4624.4751486379055</v>
      </c>
      <c r="G21" s="45">
        <v>5695.3520123076105</v>
      </c>
      <c r="H21" s="45">
        <v>5701.430469590958</v>
      </c>
      <c r="I21" s="45">
        <v>6012.736780437</v>
      </c>
      <c r="J21" s="45">
        <v>5594.181016893822</v>
      </c>
      <c r="K21" s="45">
        <v>5552.63069498718</v>
      </c>
      <c r="L21" s="45">
        <v>750755</v>
      </c>
      <c r="M21" s="45">
        <v>237824</v>
      </c>
      <c r="N21" s="45">
        <v>138261</v>
      </c>
      <c r="O21" s="45">
        <v>196048</v>
      </c>
      <c r="P21" s="45">
        <v>178622</v>
      </c>
      <c r="Q21" s="45">
        <v>10.849937213267754</v>
      </c>
      <c r="R21" s="45">
        <v>2.679806793888022</v>
      </c>
      <c r="S21" s="45">
        <v>4624.4751486379055</v>
      </c>
      <c r="T21" s="45">
        <v>178622</v>
      </c>
      <c r="U21" s="45">
        <v>5552.63069498718</v>
      </c>
    </row>
    <row r="22" spans="1:21" ht="12.75">
      <c r="A22" s="45">
        <v>23</v>
      </c>
      <c r="B22" s="45">
        <v>7047.274784384604</v>
      </c>
      <c r="C22" s="45">
        <v>7207.093391550203</v>
      </c>
      <c r="D22" s="45">
        <v>6725.68013190437</v>
      </c>
      <c r="E22" s="45">
        <v>7220.136292021792</v>
      </c>
      <c r="F22" s="45">
        <v>7000.019415590719</v>
      </c>
      <c r="G22" s="45">
        <v>7510.8131301267085</v>
      </c>
      <c r="H22" s="45">
        <v>7502.406814236888</v>
      </c>
      <c r="I22" s="45">
        <v>7106.698268755153</v>
      </c>
      <c r="J22" s="45">
        <v>7741.121087299026</v>
      </c>
      <c r="K22" s="45">
        <v>7665.0616445005335</v>
      </c>
      <c r="L22" s="45">
        <v>208589</v>
      </c>
      <c r="M22" s="45">
        <v>55883</v>
      </c>
      <c r="N22" s="45">
        <v>48520</v>
      </c>
      <c r="O22" s="45">
        <v>52681</v>
      </c>
      <c r="P22" s="45">
        <v>51505</v>
      </c>
      <c r="Q22" s="45">
        <v>2.9581914515591223</v>
      </c>
      <c r="R22" s="45">
        <v>-2.1220289908607053</v>
      </c>
      <c r="S22" s="45">
        <v>7000.019415590719</v>
      </c>
      <c r="T22" s="45">
        <v>51505</v>
      </c>
      <c r="U22" s="45">
        <v>7665.0616445005335</v>
      </c>
    </row>
    <row r="23" spans="1:21" ht="12.75">
      <c r="A23" s="45">
        <v>24</v>
      </c>
      <c r="B23" s="45">
        <v>7021.404896395151</v>
      </c>
      <c r="C23" s="45">
        <v>7858.663828641618</v>
      </c>
      <c r="D23" s="45">
        <v>6727.436655012149</v>
      </c>
      <c r="E23" s="45">
        <v>6718.186367048013</v>
      </c>
      <c r="F23" s="45">
        <v>6633.788069775953</v>
      </c>
      <c r="G23" s="45">
        <v>7495.605859798578</v>
      </c>
      <c r="H23" s="45">
        <v>8161.712742508119</v>
      </c>
      <c r="I23" s="45">
        <v>7080.162203804509</v>
      </c>
      <c r="J23" s="45">
        <v>7164.623467600701</v>
      </c>
      <c r="K23" s="45">
        <v>7485.473508721994</v>
      </c>
      <c r="L23" s="45">
        <v>846582</v>
      </c>
      <c r="M23" s="45">
        <v>237724</v>
      </c>
      <c r="N23" s="45">
        <v>236246</v>
      </c>
      <c r="O23" s="45">
        <v>175868</v>
      </c>
      <c r="P23" s="45">
        <v>196744</v>
      </c>
      <c r="Q23" s="45">
        <v>18.46419792103841</v>
      </c>
      <c r="R23" s="45">
        <v>9.034020800396634</v>
      </c>
      <c r="S23" s="45">
        <v>6633.788069775953</v>
      </c>
      <c r="T23" s="45">
        <v>196744</v>
      </c>
      <c r="U23" s="45">
        <v>7485.473508721994</v>
      </c>
    </row>
    <row r="24" spans="1:21" ht="12.75">
      <c r="A24" s="45">
        <v>25</v>
      </c>
      <c r="B24" s="45">
        <v>8153.306033821499</v>
      </c>
      <c r="C24" s="45">
        <v>7573.952874004005</v>
      </c>
      <c r="D24" s="45">
        <v>7947.720107289068</v>
      </c>
      <c r="E24" s="45">
        <v>8133.298235483926</v>
      </c>
      <c r="F24" s="45">
        <v>8980.578226223559</v>
      </c>
      <c r="G24" s="45">
        <v>8649.072177777969</v>
      </c>
      <c r="H24" s="45">
        <v>7840.789978269207</v>
      </c>
      <c r="I24" s="45">
        <v>8265.39071958111</v>
      </c>
      <c r="J24" s="45">
        <v>8610.388397330298</v>
      </c>
      <c r="K24" s="45">
        <v>9913.599186485846</v>
      </c>
      <c r="L24" s="45">
        <v>932129</v>
      </c>
      <c r="M24" s="45">
        <v>234690</v>
      </c>
      <c r="N24" s="45">
        <v>233761</v>
      </c>
      <c r="O24" s="45">
        <v>235532</v>
      </c>
      <c r="P24" s="45">
        <v>228146</v>
      </c>
      <c r="Q24" s="45">
        <v>-15.662970877667604</v>
      </c>
      <c r="R24" s="45">
        <v>-20.90874534288495</v>
      </c>
      <c r="S24" s="45">
        <v>8980.578226223559</v>
      </c>
      <c r="T24" s="45">
        <v>228146</v>
      </c>
      <c r="U24" s="45">
        <v>9913.599186485846</v>
      </c>
    </row>
    <row r="25" spans="1:21" ht="12.75">
      <c r="A25" s="45">
        <v>26</v>
      </c>
      <c r="B25" s="45">
        <v>6914.165310357763</v>
      </c>
      <c r="C25" s="45">
        <v>7214.58565897917</v>
      </c>
      <c r="D25" s="45">
        <v>6615.9862037747735</v>
      </c>
      <c r="E25" s="45">
        <v>6472.120021605439</v>
      </c>
      <c r="F25" s="45">
        <v>7343.9073893106815</v>
      </c>
      <c r="G25" s="45">
        <v>7347.970982048319</v>
      </c>
      <c r="H25" s="45">
        <v>7361.321046006223</v>
      </c>
      <c r="I25" s="45">
        <v>6858.121272952707</v>
      </c>
      <c r="J25" s="45">
        <v>6899.609794142794</v>
      </c>
      <c r="K25" s="45">
        <v>8266.044767976178</v>
      </c>
      <c r="L25" s="45">
        <v>1652770</v>
      </c>
      <c r="M25" s="45">
        <v>421030</v>
      </c>
      <c r="N25" s="45">
        <v>406488</v>
      </c>
      <c r="O25" s="45">
        <v>412859</v>
      </c>
      <c r="P25" s="45">
        <v>412393</v>
      </c>
      <c r="Q25" s="45">
        <v>-1.7609390134704554</v>
      </c>
      <c r="R25" s="45">
        <v>-10.94506196572976</v>
      </c>
      <c r="S25" s="45">
        <v>7343.9073893106815</v>
      </c>
      <c r="T25" s="45">
        <v>412393</v>
      </c>
      <c r="U25" s="45">
        <v>8266.044767976178</v>
      </c>
    </row>
    <row r="26" spans="1:21" ht="12.75">
      <c r="A26" s="45">
        <v>27</v>
      </c>
      <c r="B26" s="45">
        <v>6542.507409821843</v>
      </c>
      <c r="C26" s="45">
        <v>6228.753567325155</v>
      </c>
      <c r="D26" s="45">
        <v>6299.424772731697</v>
      </c>
      <c r="E26" s="45">
        <v>6135.244897574581</v>
      </c>
      <c r="F26" s="45">
        <v>7535.74365587212</v>
      </c>
      <c r="G26" s="45">
        <v>6888.239507370494</v>
      </c>
      <c r="H26" s="45">
        <v>6404.599533004707</v>
      </c>
      <c r="I26" s="45">
        <v>6534.7861633995835</v>
      </c>
      <c r="J26" s="45">
        <v>6462.586924975972</v>
      </c>
      <c r="K26" s="45">
        <v>8189.265467993479</v>
      </c>
      <c r="L26" s="45">
        <v>839089</v>
      </c>
      <c r="M26" s="45">
        <v>215848</v>
      </c>
      <c r="N26" s="45">
        <v>205484</v>
      </c>
      <c r="O26" s="45">
        <v>212252</v>
      </c>
      <c r="P26" s="45">
        <v>205505</v>
      </c>
      <c r="Q26" s="45">
        <v>-17.343876705897657</v>
      </c>
      <c r="R26" s="45">
        <v>-21.792747371102724</v>
      </c>
      <c r="S26" s="45">
        <v>7535.74365587212</v>
      </c>
      <c r="T26" s="45">
        <v>205505</v>
      </c>
      <c r="U26" s="45">
        <v>8189.265467993479</v>
      </c>
    </row>
    <row r="27" spans="1:21" ht="12.75">
      <c r="A27" s="45">
        <v>28</v>
      </c>
      <c r="B27" s="45">
        <v>4294.3973441878015</v>
      </c>
      <c r="C27" s="45">
        <v>4128.248941085868</v>
      </c>
      <c r="D27" s="45">
        <v>4376.586753157529</v>
      </c>
      <c r="E27" s="45">
        <v>4500.756753330111</v>
      </c>
      <c r="F27" s="45">
        <v>4166.582104453428</v>
      </c>
      <c r="G27" s="45">
        <v>5025.4461812664085</v>
      </c>
      <c r="H27" s="45">
        <v>4567.0725837504815</v>
      </c>
      <c r="I27" s="45">
        <v>5033.137077897697</v>
      </c>
      <c r="J27" s="45">
        <v>5285.878428171826</v>
      </c>
      <c r="K27" s="45">
        <v>5216.206484557849</v>
      </c>
      <c r="L27" s="45">
        <v>498228</v>
      </c>
      <c r="M27" s="45">
        <v>124656</v>
      </c>
      <c r="N27" s="45">
        <v>125177</v>
      </c>
      <c r="O27" s="45">
        <v>126197</v>
      </c>
      <c r="P27" s="45">
        <v>122198</v>
      </c>
      <c r="Q27" s="45">
        <v>-0.920014592454271</v>
      </c>
      <c r="R27" s="45">
        <v>-12.444559139464188</v>
      </c>
      <c r="S27" s="45">
        <v>4166.582104453428</v>
      </c>
      <c r="T27" s="45">
        <v>122198</v>
      </c>
      <c r="U27" s="45">
        <v>5216.206484557849</v>
      </c>
    </row>
    <row r="28" spans="1:21" ht="12.75">
      <c r="A28" s="45">
        <v>29</v>
      </c>
      <c r="B28" s="45">
        <v>5530.169987616796</v>
      </c>
      <c r="C28" s="45">
        <v>5884.180260993626</v>
      </c>
      <c r="D28" s="45">
        <v>5445.71481158493</v>
      </c>
      <c r="E28" s="45">
        <v>5055.809619833818</v>
      </c>
      <c r="F28" s="45">
        <v>5722.303161947145</v>
      </c>
      <c r="G28" s="45">
        <v>5972.495381131176</v>
      </c>
      <c r="H28" s="45">
        <v>6081.42198332468</v>
      </c>
      <c r="I28" s="45">
        <v>5808.753993330208</v>
      </c>
      <c r="J28" s="45">
        <v>5532.349684470171</v>
      </c>
      <c r="K28" s="45">
        <v>6458.945899887862</v>
      </c>
      <c r="L28" s="45">
        <v>906066</v>
      </c>
      <c r="M28" s="45">
        <v>229201</v>
      </c>
      <c r="N28" s="45">
        <v>228193</v>
      </c>
      <c r="O28" s="45">
        <v>222166</v>
      </c>
      <c r="P28" s="45">
        <v>226506</v>
      </c>
      <c r="Q28" s="45">
        <v>2.8288801635493654</v>
      </c>
      <c r="R28" s="45">
        <v>-5.84497722096939</v>
      </c>
      <c r="S28" s="45">
        <v>5722.303161947145</v>
      </c>
      <c r="T28" s="45">
        <v>226506</v>
      </c>
      <c r="U28" s="45">
        <v>6458.945899887862</v>
      </c>
    </row>
    <row r="29" spans="1:21" ht="12.75">
      <c r="A29" s="45">
        <v>30</v>
      </c>
      <c r="B29" s="45">
        <v>5654.6244893016255</v>
      </c>
      <c r="C29" s="45">
        <v>5814.8035872173805</v>
      </c>
      <c r="D29" s="45">
        <v>5447.70683270256</v>
      </c>
      <c r="E29" s="45">
        <v>5249.455437950606</v>
      </c>
      <c r="F29" s="45">
        <v>6133.578879298226</v>
      </c>
      <c r="G29" s="45">
        <v>6153.295558119228</v>
      </c>
      <c r="H29" s="45">
        <v>6165.9719590754075</v>
      </c>
      <c r="I29" s="45">
        <v>5855.227281976153</v>
      </c>
      <c r="J29" s="45">
        <v>5726.2156772511125</v>
      </c>
      <c r="K29" s="45">
        <v>6942.446649984537</v>
      </c>
      <c r="L29" s="45">
        <v>156893</v>
      </c>
      <c r="M29" s="45">
        <v>39585</v>
      </c>
      <c r="N29" s="45">
        <v>49146</v>
      </c>
      <c r="O29" s="45">
        <v>32595</v>
      </c>
      <c r="P29" s="45">
        <v>35567</v>
      </c>
      <c r="Q29" s="45">
        <v>-5.197215171663659</v>
      </c>
      <c r="R29" s="45">
        <v>-11.18445311943245</v>
      </c>
      <c r="S29" s="45">
        <v>6133.578879298226</v>
      </c>
      <c r="T29" s="45">
        <v>35567</v>
      </c>
      <c r="U29" s="45">
        <v>6942.446649984537</v>
      </c>
    </row>
    <row r="30" spans="1:21" ht="12.75">
      <c r="A30" s="45">
        <v>31</v>
      </c>
      <c r="B30" s="45">
        <v>5765.407901817054</v>
      </c>
      <c r="C30" s="45">
        <v>5737.588160159938</v>
      </c>
      <c r="D30" s="45">
        <v>5913.6751042244705</v>
      </c>
      <c r="E30" s="45">
        <v>5610.346941950599</v>
      </c>
      <c r="F30" s="45">
        <v>6059.020006198134</v>
      </c>
      <c r="G30" s="45">
        <v>6176.4313891789225</v>
      </c>
      <c r="H30" s="45">
        <v>6008.121841506081</v>
      </c>
      <c r="I30" s="45">
        <v>6274.384257480685</v>
      </c>
      <c r="J30" s="45">
        <v>6116.876698789227</v>
      </c>
      <c r="K30" s="45">
        <v>6580.902861471713</v>
      </c>
      <c r="L30" s="45">
        <v>280619</v>
      </c>
      <c r="M30" s="45">
        <v>72028</v>
      </c>
      <c r="N30" s="45">
        <v>70281</v>
      </c>
      <c r="O30" s="45">
        <v>109269</v>
      </c>
      <c r="P30" s="45">
        <v>29041</v>
      </c>
      <c r="Q30" s="45">
        <v>-5.305013776310106</v>
      </c>
      <c r="R30" s="45">
        <v>-8.703684464315861</v>
      </c>
      <c r="S30" s="45">
        <v>6059.020006198134</v>
      </c>
      <c r="T30" s="45">
        <v>29041</v>
      </c>
      <c r="U30" s="45">
        <v>6580.902861471713</v>
      </c>
    </row>
    <row r="31" spans="1:21" ht="12.75">
      <c r="A31" s="45">
        <v>32</v>
      </c>
      <c r="B31" s="45">
        <v>5408.648383034919</v>
      </c>
      <c r="C31" s="45">
        <v>5611.498172362191</v>
      </c>
      <c r="D31" s="45">
        <v>5259.045291755759</v>
      </c>
      <c r="E31" s="45">
        <v>6357.170340240752</v>
      </c>
      <c r="F31" s="45">
        <v>6357.170340240752</v>
      </c>
      <c r="G31" s="45">
        <v>5751.263781824882</v>
      </c>
      <c r="H31" s="45">
        <v>5975.884993744327</v>
      </c>
      <c r="I31" s="45">
        <v>5587.323089454649</v>
      </c>
      <c r="J31" s="45">
        <v>6780.245149233221</v>
      </c>
      <c r="K31" s="45">
        <v>6780.245149233221</v>
      </c>
      <c r="L31" s="45">
        <v>325610</v>
      </c>
      <c r="M31" s="45">
        <v>81526</v>
      </c>
      <c r="N31" s="45">
        <v>225891</v>
      </c>
      <c r="O31" s="45">
        <v>18193</v>
      </c>
      <c r="P31" s="45">
        <v>18193</v>
      </c>
      <c r="Q31" s="45">
        <v>-11.729623841577311</v>
      </c>
      <c r="R31" s="45">
        <v>-11.863290158171624</v>
      </c>
      <c r="S31" s="45">
        <v>6357.170340240752</v>
      </c>
      <c r="T31" s="45">
        <v>18193</v>
      </c>
      <c r="U31" s="45">
        <v>6780.245149233221</v>
      </c>
    </row>
    <row r="32" spans="1:21" ht="12.75">
      <c r="A32" s="45">
        <v>33</v>
      </c>
      <c r="B32" s="45">
        <v>6580.87757339989</v>
      </c>
      <c r="C32" s="45">
        <v>6692.760096780197</v>
      </c>
      <c r="D32" s="45">
        <v>7088.3763175126205</v>
      </c>
      <c r="E32" s="45">
        <v>6198.4626966203095</v>
      </c>
      <c r="F32" s="45">
        <v>6366.111800248089</v>
      </c>
      <c r="G32" s="45">
        <v>6850.3024318597945</v>
      </c>
      <c r="H32" s="45">
        <v>6863.707426018984</v>
      </c>
      <c r="I32" s="45">
        <v>7352.913841539404</v>
      </c>
      <c r="J32" s="45">
        <v>6557.153611474306</v>
      </c>
      <c r="K32" s="45">
        <v>6655.876115401545</v>
      </c>
      <c r="L32" s="45">
        <v>201533</v>
      </c>
      <c r="M32" s="45">
        <v>53730</v>
      </c>
      <c r="N32" s="45">
        <v>47343</v>
      </c>
      <c r="O32" s="45">
        <v>50478</v>
      </c>
      <c r="P32" s="45">
        <v>49982</v>
      </c>
      <c r="Q32" s="45">
        <v>5.131048696307514</v>
      </c>
      <c r="R32" s="45">
        <v>3.12252372210658</v>
      </c>
      <c r="S32" s="45">
        <v>6366.111800248089</v>
      </c>
      <c r="T32" s="45">
        <v>49982</v>
      </c>
      <c r="U32" s="45">
        <v>6655.876115401545</v>
      </c>
    </row>
    <row r="33" spans="1:21" ht="12.75">
      <c r="A33" s="45">
        <v>34</v>
      </c>
      <c r="B33" s="45">
        <v>9934.176322192485</v>
      </c>
      <c r="C33" s="45">
        <v>9937.974571502633</v>
      </c>
      <c r="D33" s="45">
        <v>9438.735767544764</v>
      </c>
      <c r="E33" s="45">
        <v>9167.355311259747</v>
      </c>
      <c r="F33" s="45">
        <v>11183.365468999225</v>
      </c>
      <c r="G33" s="45">
        <v>10343.094172770858</v>
      </c>
      <c r="H33" s="45">
        <v>10109.297649981982</v>
      </c>
      <c r="I33" s="45">
        <v>9675.33337354025</v>
      </c>
      <c r="J33" s="45">
        <v>9517.282424724677</v>
      </c>
      <c r="K33" s="45">
        <v>12064.826499433088</v>
      </c>
      <c r="L33" s="45">
        <v>1250234</v>
      </c>
      <c r="M33" s="45">
        <v>316338</v>
      </c>
      <c r="N33" s="45">
        <v>315037</v>
      </c>
      <c r="O33" s="45">
        <v>306641</v>
      </c>
      <c r="P33" s="45">
        <v>312218</v>
      </c>
      <c r="Q33" s="45">
        <v>-11.136101211651091</v>
      </c>
      <c r="R33" s="45">
        <v>-16.20851198766094</v>
      </c>
      <c r="S33" s="45">
        <v>11183.365468999225</v>
      </c>
      <c r="T33" s="45">
        <v>312218</v>
      </c>
      <c r="U33" s="45">
        <v>12064.826499433088</v>
      </c>
    </row>
    <row r="34" spans="1:21" ht="12.75">
      <c r="A34" s="45">
        <v>35</v>
      </c>
      <c r="B34" s="45">
        <v>5046.312817999994</v>
      </c>
      <c r="C34" s="45">
        <v>4872.888823011109</v>
      </c>
      <c r="D34" s="45">
        <v>5135.436915148502</v>
      </c>
      <c r="E34" s="45">
        <v>4972.584740944752</v>
      </c>
      <c r="F34" s="45">
        <v>5334.458992932196</v>
      </c>
      <c r="G34" s="45">
        <v>5747.979130263276</v>
      </c>
      <c r="H34" s="45">
        <v>5382.527565733672</v>
      </c>
      <c r="I34" s="45">
        <v>5796.098729713846</v>
      </c>
      <c r="J34" s="45">
        <v>5647.593900420704</v>
      </c>
      <c r="K34" s="45">
        <v>6378.133748446464</v>
      </c>
      <c r="L34" s="45">
        <v>324489</v>
      </c>
      <c r="M34" s="45">
        <v>121437</v>
      </c>
      <c r="N34" s="45">
        <v>44242</v>
      </c>
      <c r="O34" s="45">
        <v>79153</v>
      </c>
      <c r="P34" s="45">
        <v>79657</v>
      </c>
      <c r="Q34" s="45">
        <v>-8.652614455048534</v>
      </c>
      <c r="R34" s="45">
        <v>-15.609678661180372</v>
      </c>
      <c r="S34" s="45">
        <v>5334.458992932196</v>
      </c>
      <c r="T34" s="45">
        <v>79657</v>
      </c>
      <c r="U34" s="45">
        <v>6378.133748446464</v>
      </c>
    </row>
    <row r="35" spans="1:21" ht="12.75">
      <c r="A35" s="45">
        <v>36</v>
      </c>
      <c r="B35" s="45">
        <v>9484.04186121983</v>
      </c>
      <c r="C35" s="45">
        <v>10708.03231096534</v>
      </c>
      <c r="D35" s="45">
        <v>9714.005427607452</v>
      </c>
      <c r="E35" s="45">
        <v>8648.465815897907</v>
      </c>
      <c r="F35" s="45">
        <v>9470.65043470477</v>
      </c>
      <c r="G35" s="45">
        <v>10134.546976720763</v>
      </c>
      <c r="H35" s="45">
        <v>10919.095160003546</v>
      </c>
      <c r="I35" s="45">
        <v>10154.321492648469</v>
      </c>
      <c r="J35" s="45">
        <v>9597.185262231467</v>
      </c>
      <c r="K35" s="45">
        <v>10644.616262546017</v>
      </c>
      <c r="L35" s="45">
        <v>2859544</v>
      </c>
      <c r="M35" s="45">
        <v>721984</v>
      </c>
      <c r="N35" s="45">
        <v>708968</v>
      </c>
      <c r="O35" s="45">
        <v>1249850</v>
      </c>
      <c r="P35" s="45">
        <v>178742</v>
      </c>
      <c r="Q35" s="45">
        <v>13.065437107954484</v>
      </c>
      <c r="R35" s="45">
        <v>2.5785701493374327</v>
      </c>
      <c r="S35" s="45">
        <v>9470.65043470477</v>
      </c>
      <c r="T35" s="45">
        <v>178742</v>
      </c>
      <c r="U35" s="45">
        <v>10644.616262546017</v>
      </c>
    </row>
    <row r="36" spans="1:21" ht="12.75">
      <c r="A36" s="45">
        <v>37</v>
      </c>
      <c r="B36" s="45">
        <v>5572.287580870428</v>
      </c>
      <c r="C36" s="45">
        <v>5702.408349991881</v>
      </c>
      <c r="D36" s="45">
        <v>5618.137603030107</v>
      </c>
      <c r="E36" s="45">
        <v>5512.661518611951</v>
      </c>
      <c r="F36" s="45">
        <v>5442.745417722809</v>
      </c>
      <c r="G36" s="45">
        <v>6057.832759716737</v>
      </c>
      <c r="H36" s="45">
        <v>6056.168702089178</v>
      </c>
      <c r="I36" s="45">
        <v>6048.496782662965</v>
      </c>
      <c r="J36" s="45">
        <v>5991.549359060768</v>
      </c>
      <c r="K36" s="45">
        <v>6133.77765606491</v>
      </c>
      <c r="L36" s="45">
        <v>1261586</v>
      </c>
      <c r="M36" s="45">
        <v>357174</v>
      </c>
      <c r="N36" s="45">
        <v>278802</v>
      </c>
      <c r="O36" s="45">
        <v>311574</v>
      </c>
      <c r="P36" s="45">
        <v>314036</v>
      </c>
      <c r="Q36" s="45">
        <v>4.770807971718653</v>
      </c>
      <c r="R36" s="45">
        <v>-1.2652717187913491</v>
      </c>
      <c r="S36" s="45">
        <v>5442.745417722809</v>
      </c>
      <c r="T36" s="45">
        <v>314036</v>
      </c>
      <c r="U36" s="45">
        <v>6133.77765606491</v>
      </c>
    </row>
    <row r="37" spans="1:21" ht="12.75">
      <c r="A37" s="45">
        <v>38</v>
      </c>
      <c r="B37" s="45">
        <v>5057.786360109004</v>
      </c>
      <c r="C37" s="45">
        <v>4755.255255255255</v>
      </c>
      <c r="D37" s="45">
        <v>5154.468007975349</v>
      </c>
      <c r="E37" s="45">
        <v>5046.36164952886</v>
      </c>
      <c r="F37" s="45">
        <v>5281.311691160342</v>
      </c>
      <c r="G37" s="45">
        <v>5617.467650827453</v>
      </c>
      <c r="H37" s="45">
        <v>5169.74116974117</v>
      </c>
      <c r="I37" s="45">
        <v>5540.076128330615</v>
      </c>
      <c r="J37" s="45">
        <v>5497.689083157178</v>
      </c>
      <c r="K37" s="45">
        <v>6275.572128390729</v>
      </c>
      <c r="L37" s="45">
        <v>110822</v>
      </c>
      <c r="M37" s="45">
        <v>27972</v>
      </c>
      <c r="N37" s="45">
        <v>27585</v>
      </c>
      <c r="O37" s="45">
        <v>27911</v>
      </c>
      <c r="P37" s="45">
        <v>27354</v>
      </c>
      <c r="Q37" s="45">
        <v>-9.960715569686599</v>
      </c>
      <c r="R37" s="45">
        <v>-17.62119749443676</v>
      </c>
      <c r="S37" s="45">
        <v>5281.311691160342</v>
      </c>
      <c r="T37" s="45">
        <v>27354</v>
      </c>
      <c r="U37" s="45">
        <v>6275.572128390729</v>
      </c>
    </row>
    <row r="38" spans="1:21" ht="12.75">
      <c r="A38" s="45">
        <v>39</v>
      </c>
      <c r="B38" s="45">
        <v>6176.4715242136635</v>
      </c>
      <c r="C38" s="45">
        <v>6544.383689775295</v>
      </c>
      <c r="D38" s="45">
        <v>5842.433998853587</v>
      </c>
      <c r="E38" s="45">
        <v>5751.912506251269</v>
      </c>
      <c r="F38" s="45">
        <v>6570.84702090546</v>
      </c>
      <c r="G38" s="45">
        <v>6585.402668545336</v>
      </c>
      <c r="H38" s="45">
        <v>6703.630856378584</v>
      </c>
      <c r="I38" s="45">
        <v>6083.5168986214485</v>
      </c>
      <c r="J38" s="45">
        <v>6162.3976047538035</v>
      </c>
      <c r="K38" s="45">
        <v>7400.28954195702</v>
      </c>
      <c r="L38" s="45">
        <v>1822566</v>
      </c>
      <c r="M38" s="45">
        <v>457578</v>
      </c>
      <c r="N38" s="45">
        <v>455333</v>
      </c>
      <c r="O38" s="45">
        <v>457907</v>
      </c>
      <c r="P38" s="45">
        <v>451748</v>
      </c>
      <c r="Q38" s="45">
        <v>-0.40273850610082157</v>
      </c>
      <c r="R38" s="45">
        <v>-9.413938219965965</v>
      </c>
      <c r="S38" s="45">
        <v>6570.84702090546</v>
      </c>
      <c r="T38" s="45">
        <v>451748</v>
      </c>
      <c r="U38" s="45">
        <v>7400.28954195702</v>
      </c>
    </row>
    <row r="39" spans="1:21" ht="12.75">
      <c r="A39" s="45">
        <v>40</v>
      </c>
      <c r="B39" s="45">
        <v>4717.4370686025595</v>
      </c>
      <c r="C39" s="45">
        <v>4536.154854807704</v>
      </c>
      <c r="D39" s="45">
        <v>4642.508842849924</v>
      </c>
      <c r="E39" s="45">
        <v>4820.534094855864</v>
      </c>
      <c r="F39" s="45">
        <v>4873.158609381805</v>
      </c>
      <c r="G39" s="45">
        <v>5246.700327893951</v>
      </c>
      <c r="H39" s="45">
        <v>4824.445264859773</v>
      </c>
      <c r="I39" s="45">
        <v>5095.408034360788</v>
      </c>
      <c r="J39" s="45">
        <v>5408.700909453428</v>
      </c>
      <c r="K39" s="45">
        <v>5663.669202982092</v>
      </c>
      <c r="L39" s="45">
        <v>627032</v>
      </c>
      <c r="M39" s="45">
        <v>157102</v>
      </c>
      <c r="N39" s="45">
        <v>158320</v>
      </c>
      <c r="O39" s="45">
        <v>155478</v>
      </c>
      <c r="P39" s="45">
        <v>156132</v>
      </c>
      <c r="Q39" s="45">
        <v>-6.91550966400521</v>
      </c>
      <c r="R39" s="45">
        <v>-14.817672219988468</v>
      </c>
      <c r="S39" s="45">
        <v>4873.158609381805</v>
      </c>
      <c r="T39" s="45">
        <v>156132</v>
      </c>
      <c r="U39" s="45">
        <v>5663.669202982092</v>
      </c>
    </row>
    <row r="40" spans="1:21" ht="12.75">
      <c r="A40" s="45">
        <v>41</v>
      </c>
      <c r="B40" s="45">
        <v>6130.269302236895</v>
      </c>
      <c r="C40" s="45">
        <v>5970.264317180617</v>
      </c>
      <c r="D40" s="45">
        <v>6284.1749730325555</v>
      </c>
      <c r="E40" s="45">
        <v>6085.575386254662</v>
      </c>
      <c r="F40" s="45">
        <v>6134.621288704182</v>
      </c>
      <c r="G40" s="45">
        <v>6625.973477300173</v>
      </c>
      <c r="H40" s="45">
        <v>6225.516773974924</v>
      </c>
      <c r="I40" s="45">
        <v>6819.444853786347</v>
      </c>
      <c r="J40" s="45">
        <v>6688.44343811046</v>
      </c>
      <c r="K40" s="45">
        <v>6762.806544610431</v>
      </c>
      <c r="L40" s="45">
        <v>534938</v>
      </c>
      <c r="M40" s="45">
        <v>141648</v>
      </c>
      <c r="N40" s="45">
        <v>169649</v>
      </c>
      <c r="O40" s="45">
        <v>90096</v>
      </c>
      <c r="P40" s="45">
        <v>133545</v>
      </c>
      <c r="Q40" s="45">
        <v>-2.6791706250261864</v>
      </c>
      <c r="R40" s="45">
        <v>-7.9447751032253935</v>
      </c>
      <c r="S40" s="45">
        <v>6134.621288704182</v>
      </c>
      <c r="T40" s="45">
        <v>133545</v>
      </c>
      <c r="U40" s="45">
        <v>6762.806544610431</v>
      </c>
    </row>
    <row r="41" spans="1:21" ht="12.75">
      <c r="A41" s="45">
        <v>42</v>
      </c>
      <c r="B41" s="45">
        <v>6695.1365653002285</v>
      </c>
      <c r="C41" s="45">
        <v>7604.954207250779</v>
      </c>
      <c r="D41" s="45">
        <v>6709.116529918349</v>
      </c>
      <c r="E41" s="45">
        <v>6499.377810298764</v>
      </c>
      <c r="F41" s="45">
        <v>5954.44992192323</v>
      </c>
      <c r="G41" s="45">
        <v>7103.823738642</v>
      </c>
      <c r="H41" s="45">
        <v>7717.888030352517</v>
      </c>
      <c r="I41" s="45">
        <v>6917.333817058846</v>
      </c>
      <c r="J41" s="45">
        <v>6900.777116066045</v>
      </c>
      <c r="K41" s="45">
        <v>6876.207466318045</v>
      </c>
      <c r="L41" s="45">
        <v>1782444</v>
      </c>
      <c r="M41" s="45">
        <v>447014</v>
      </c>
      <c r="N41" s="45">
        <v>452047</v>
      </c>
      <c r="O41" s="45">
        <v>442791</v>
      </c>
      <c r="P41" s="45">
        <v>440592</v>
      </c>
      <c r="Q41" s="45">
        <v>27.718837289246224</v>
      </c>
      <c r="R41" s="45">
        <v>12.240476573129937</v>
      </c>
      <c r="S41" s="45">
        <v>5954.44992192323</v>
      </c>
      <c r="T41" s="45">
        <v>440592</v>
      </c>
      <c r="U41" s="45">
        <v>6876.207466318045</v>
      </c>
    </row>
    <row r="42" spans="1:21" ht="12.75">
      <c r="A42" s="45">
        <v>44</v>
      </c>
      <c r="B42" s="45">
        <v>7966.862137997181</v>
      </c>
      <c r="C42" s="45">
        <v>7570.611683196507</v>
      </c>
      <c r="D42" s="45">
        <v>8327.606425045678</v>
      </c>
      <c r="E42" s="45">
        <v>8264.788802674584</v>
      </c>
      <c r="F42" s="45">
        <v>7734.549444520642</v>
      </c>
      <c r="G42" s="45">
        <v>8472.922607514596</v>
      </c>
      <c r="H42" s="45">
        <v>7799.364115218526</v>
      </c>
      <c r="I42" s="45">
        <v>8677.438708445827</v>
      </c>
      <c r="J42" s="45">
        <v>8712.033132905866</v>
      </c>
      <c r="K42" s="45">
        <v>8783.02016184337</v>
      </c>
      <c r="L42" s="45">
        <v>155351</v>
      </c>
      <c r="M42" s="45">
        <v>42146</v>
      </c>
      <c r="N42" s="45">
        <v>36669</v>
      </c>
      <c r="O42" s="45">
        <v>40081</v>
      </c>
      <c r="P42" s="45">
        <v>36455</v>
      </c>
      <c r="Q42" s="45">
        <v>-2.1195515330278583</v>
      </c>
      <c r="R42" s="45">
        <v>-11.199519396507846</v>
      </c>
      <c r="S42" s="45">
        <v>7734.549444520642</v>
      </c>
      <c r="T42" s="45">
        <v>36455</v>
      </c>
      <c r="U42" s="45">
        <v>8783.02016184337</v>
      </c>
    </row>
    <row r="43" spans="1:21" ht="12.75">
      <c r="A43" s="45">
        <v>45</v>
      </c>
      <c r="B43" s="45">
        <v>5542.099343111671</v>
      </c>
      <c r="C43" s="45">
        <v>5418.366508245783</v>
      </c>
      <c r="D43" s="45">
        <v>5471.086315851209</v>
      </c>
      <c r="E43" s="45">
        <v>5460.295553027336</v>
      </c>
      <c r="F43" s="45">
        <v>5839.824205544287</v>
      </c>
      <c r="G43" s="45">
        <v>6085.531959566873</v>
      </c>
      <c r="H43" s="45">
        <v>5763.925485778382</v>
      </c>
      <c r="I43" s="45">
        <v>5980.125507675615</v>
      </c>
      <c r="J43" s="45">
        <v>6051.438909301154</v>
      </c>
      <c r="K43" s="45">
        <v>6616.485340217591</v>
      </c>
      <c r="L43" s="45">
        <v>666780</v>
      </c>
      <c r="M43" s="45">
        <v>206833</v>
      </c>
      <c r="N43" s="45">
        <v>136406</v>
      </c>
      <c r="O43" s="45">
        <v>160851</v>
      </c>
      <c r="P43" s="45">
        <v>162690</v>
      </c>
      <c r="Q43" s="45">
        <v>-7.216958635473569</v>
      </c>
      <c r="R43" s="45">
        <v>-12.885388701113213</v>
      </c>
      <c r="S43" s="45">
        <v>5839.824205544287</v>
      </c>
      <c r="T43" s="45">
        <v>162690</v>
      </c>
      <c r="U43" s="45">
        <v>6616.485340217591</v>
      </c>
    </row>
    <row r="44" spans="1:21" ht="12.75">
      <c r="A44" s="45">
        <v>46</v>
      </c>
      <c r="B44" s="45">
        <v>5005.396608504072</v>
      </c>
      <c r="C44" s="45">
        <v>4792.091608516729</v>
      </c>
      <c r="D44" s="45">
        <v>4992.042440318302</v>
      </c>
      <c r="E44" s="45">
        <v>4857.632743362832</v>
      </c>
      <c r="F44" s="45">
        <v>5471.0880679772445</v>
      </c>
      <c r="G44" s="45">
        <v>5552.641881673793</v>
      </c>
      <c r="H44" s="45">
        <v>5173.644659151905</v>
      </c>
      <c r="I44" s="45">
        <v>5436.6901429921645</v>
      </c>
      <c r="J44" s="45">
        <v>5329.065265486725</v>
      </c>
      <c r="K44" s="45">
        <v>6438.251602217902</v>
      </c>
      <c r="L44" s="45">
        <v>130267</v>
      </c>
      <c r="M44" s="45">
        <v>33534</v>
      </c>
      <c r="N44" s="45">
        <v>32799</v>
      </c>
      <c r="O44" s="45">
        <v>36160</v>
      </c>
      <c r="P44" s="45">
        <v>27774</v>
      </c>
      <c r="Q44" s="45">
        <v>-12.410629312197345</v>
      </c>
      <c r="R44" s="45">
        <v>-19.642086411011867</v>
      </c>
      <c r="S44" s="45">
        <v>5471.0880679772445</v>
      </c>
      <c r="T44" s="45">
        <v>27774</v>
      </c>
      <c r="U44" s="45">
        <v>6438.251602217902</v>
      </c>
    </row>
    <row r="45" spans="1:21" ht="12.75">
      <c r="A45" s="45">
        <v>47</v>
      </c>
      <c r="B45" s="45">
        <v>4886.679335377669</v>
      </c>
      <c r="C45" s="45">
        <v>4803.061833688699</v>
      </c>
      <c r="D45" s="45">
        <v>4878.412994251088</v>
      </c>
      <c r="E45" s="45">
        <v>4923.559684242662</v>
      </c>
      <c r="F45" s="45">
        <v>4945.369018946873</v>
      </c>
      <c r="G45" s="45">
        <v>5393.688645116631</v>
      </c>
      <c r="H45" s="45">
        <v>5122.106609808102</v>
      </c>
      <c r="I45" s="45">
        <v>5337.731678439105</v>
      </c>
      <c r="J45" s="45">
        <v>5468.214924331633</v>
      </c>
      <c r="K45" s="45">
        <v>5660.415809998057</v>
      </c>
      <c r="L45" s="45">
        <v>907222</v>
      </c>
      <c r="M45" s="45">
        <v>234500</v>
      </c>
      <c r="N45" s="45">
        <v>222129</v>
      </c>
      <c r="O45" s="45">
        <v>229290</v>
      </c>
      <c r="P45" s="45">
        <v>221303</v>
      </c>
      <c r="Q45" s="45">
        <v>-2.877584760873495</v>
      </c>
      <c r="R45" s="45">
        <v>-9.510064600539298</v>
      </c>
      <c r="S45" s="45">
        <v>4945.369018946873</v>
      </c>
      <c r="T45" s="45">
        <v>221303</v>
      </c>
      <c r="U45" s="45">
        <v>5660.415809998057</v>
      </c>
    </row>
    <row r="46" spans="1:21" ht="12.75">
      <c r="A46" s="45">
        <v>48</v>
      </c>
      <c r="B46" s="45">
        <v>5562.88286906307</v>
      </c>
      <c r="C46" s="45">
        <v>5628.152005350614</v>
      </c>
      <c r="D46" s="45">
        <v>5570.358899466246</v>
      </c>
      <c r="E46" s="45">
        <v>5493.003988048009</v>
      </c>
      <c r="F46" s="45">
        <v>5571.121232841196</v>
      </c>
      <c r="G46" s="45">
        <v>6112.557701584662</v>
      </c>
      <c r="H46" s="45">
        <v>5870.97635928466</v>
      </c>
      <c r="I46" s="45">
        <v>6021.713199891299</v>
      </c>
      <c r="J46" s="45">
        <v>6147.704485121647</v>
      </c>
      <c r="K46" s="45">
        <v>6465.985077884663</v>
      </c>
      <c r="L46" s="45">
        <v>3963496</v>
      </c>
      <c r="M46" s="45">
        <v>1018201</v>
      </c>
      <c r="N46" s="45">
        <v>964114</v>
      </c>
      <c r="O46" s="45">
        <v>1151942</v>
      </c>
      <c r="P46" s="45">
        <v>829239</v>
      </c>
      <c r="Q46" s="45">
        <v>1.023685720088578</v>
      </c>
      <c r="R46" s="45">
        <v>-9.20213565965511</v>
      </c>
      <c r="S46" s="45">
        <v>5571.121232841196</v>
      </c>
      <c r="T46" s="45">
        <v>829239</v>
      </c>
      <c r="U46" s="45">
        <v>6465.985077884663</v>
      </c>
    </row>
    <row r="47" spans="1:21" ht="12.75">
      <c r="A47" s="45">
        <v>49</v>
      </c>
      <c r="B47" s="45">
        <v>3973.536890349179</v>
      </c>
      <c r="C47" s="45">
        <v>3919.0000277231015</v>
      </c>
      <c r="D47" s="45">
        <v>3767.616974587669</v>
      </c>
      <c r="E47" s="45">
        <v>3866.3525838824917</v>
      </c>
      <c r="F47" s="45">
        <v>4331.361097434678</v>
      </c>
      <c r="G47" s="45">
        <v>4352.59032929777</v>
      </c>
      <c r="H47" s="45">
        <v>4216.815447312245</v>
      </c>
      <c r="I47" s="45">
        <v>4031.3937849508034</v>
      </c>
      <c r="J47" s="45">
        <v>4254.397321211295</v>
      </c>
      <c r="K47" s="45">
        <v>4912.667017537902</v>
      </c>
      <c r="L47" s="45">
        <v>477835</v>
      </c>
      <c r="M47" s="45">
        <v>144284</v>
      </c>
      <c r="N47" s="45">
        <v>113016</v>
      </c>
      <c r="O47" s="45">
        <v>102733</v>
      </c>
      <c r="P47" s="45">
        <v>117802</v>
      </c>
      <c r="Q47" s="45">
        <v>-9.520357699010702</v>
      </c>
      <c r="R47" s="45">
        <v>-14.164435890759792</v>
      </c>
      <c r="S47" s="45">
        <v>4331.361097434678</v>
      </c>
      <c r="T47" s="45">
        <v>117802</v>
      </c>
      <c r="U47" s="45">
        <v>4912.667017537902</v>
      </c>
    </row>
    <row r="48" spans="1:21" ht="12.75">
      <c r="A48" s="45">
        <v>50</v>
      </c>
      <c r="B48" s="45">
        <v>7548.940566381721</v>
      </c>
      <c r="C48" s="45">
        <v>7840.159317669778</v>
      </c>
      <c r="D48" s="45">
        <v>7393.013988288874</v>
      </c>
      <c r="E48" s="45">
        <v>7324.325411187518</v>
      </c>
      <c r="F48" s="45">
        <v>7638.284801572675</v>
      </c>
      <c r="G48" s="45">
        <v>7827.492606247215</v>
      </c>
      <c r="H48" s="45">
        <v>7954.6990666237525</v>
      </c>
      <c r="I48" s="45">
        <v>7585.4342875731945</v>
      </c>
      <c r="J48" s="45">
        <v>7601.6005147384085</v>
      </c>
      <c r="K48" s="45">
        <v>8171.8474833108085</v>
      </c>
      <c r="L48" s="45">
        <v>98732</v>
      </c>
      <c r="M48" s="45">
        <v>24856</v>
      </c>
      <c r="N48" s="45">
        <v>24592</v>
      </c>
      <c r="O48" s="45">
        <v>24867</v>
      </c>
      <c r="P48" s="45">
        <v>24417</v>
      </c>
      <c r="Q48" s="45">
        <v>2.642929942276285</v>
      </c>
      <c r="R48" s="45">
        <v>-2.657274467377586</v>
      </c>
      <c r="S48" s="45">
        <v>7638.284801572675</v>
      </c>
      <c r="T48" s="45">
        <v>24417</v>
      </c>
      <c r="U48" s="45">
        <v>8171.8474833108085</v>
      </c>
    </row>
    <row r="49" spans="1:21" ht="12.75">
      <c r="A49" s="45">
        <v>51</v>
      </c>
      <c r="B49" s="45">
        <v>6435.531489936133</v>
      </c>
      <c r="C49" s="45">
        <v>7185.4021053347615</v>
      </c>
      <c r="D49" s="45">
        <v>6009.041388421377</v>
      </c>
      <c r="E49" s="45">
        <v>6340.187269047558</v>
      </c>
      <c r="F49" s="45">
        <v>6161.695920057061</v>
      </c>
      <c r="G49" s="45">
        <v>6843.798854264672</v>
      </c>
      <c r="H49" s="45">
        <v>7425.243610019897</v>
      </c>
      <c r="I49" s="45">
        <v>6289.277376621966</v>
      </c>
      <c r="J49" s="45">
        <v>6762.196650667287</v>
      </c>
      <c r="K49" s="45">
        <v>6860.684088473436</v>
      </c>
      <c r="L49" s="45">
        <v>1124518</v>
      </c>
      <c r="M49" s="45">
        <v>294015</v>
      </c>
      <c r="N49" s="45">
        <v>276285</v>
      </c>
      <c r="O49" s="45">
        <v>275219</v>
      </c>
      <c r="P49" s="45">
        <v>278999</v>
      </c>
      <c r="Q49" s="45">
        <v>16.6140328662668</v>
      </c>
      <c r="R49" s="45">
        <v>8.228910036755249</v>
      </c>
      <c r="S49" s="45">
        <v>6161.695920057061</v>
      </c>
      <c r="T49" s="45">
        <v>278999</v>
      </c>
      <c r="U49" s="45">
        <v>6860.684088473436</v>
      </c>
    </row>
    <row r="50" spans="1:21" ht="12.75">
      <c r="A50" s="45">
        <v>53</v>
      </c>
      <c r="B50" s="45">
        <v>5804.868717582897</v>
      </c>
      <c r="C50" s="45">
        <v>5789.5168566975635</v>
      </c>
      <c r="D50" s="45">
        <v>5637.680322250206</v>
      </c>
      <c r="E50" s="45">
        <v>6025.736437916524</v>
      </c>
      <c r="F50" s="45">
        <v>5777.751338488994</v>
      </c>
      <c r="G50" s="45">
        <v>6261.49082308307</v>
      </c>
      <c r="H50" s="45">
        <v>6035.9476741233775</v>
      </c>
      <c r="I50" s="45">
        <v>5983.305991358396</v>
      </c>
      <c r="J50" s="45">
        <v>6538.758166723977</v>
      </c>
      <c r="K50" s="45">
        <v>6516.868038318735</v>
      </c>
      <c r="L50" s="45">
        <v>1003714</v>
      </c>
      <c r="M50" s="45">
        <v>256011</v>
      </c>
      <c r="N50" s="45">
        <v>259674</v>
      </c>
      <c r="O50" s="45">
        <v>244284</v>
      </c>
      <c r="P50" s="45">
        <v>243745</v>
      </c>
      <c r="Q50" s="45">
        <v>0.2036349008340337</v>
      </c>
      <c r="R50" s="45">
        <v>-7.379624098072551</v>
      </c>
      <c r="S50" s="45">
        <v>5777.751338488994</v>
      </c>
      <c r="T50" s="45">
        <v>243745</v>
      </c>
      <c r="U50" s="45">
        <v>6516.868038318735</v>
      </c>
    </row>
    <row r="51" spans="1:21" ht="12.75">
      <c r="A51" s="45">
        <v>54</v>
      </c>
      <c r="B51" s="45">
        <v>6391.4297104288235</v>
      </c>
      <c r="C51" s="45">
        <v>6337.287750657956</v>
      </c>
      <c r="D51" s="45">
        <v>6437.278057643075</v>
      </c>
      <c r="E51" s="45">
        <v>6461.866188300586</v>
      </c>
      <c r="F51" s="45">
        <v>6331.748034553043</v>
      </c>
      <c r="G51" s="45">
        <v>7113.360963908421</v>
      </c>
      <c r="H51" s="45">
        <v>6932.240524761866</v>
      </c>
      <c r="I51" s="45">
        <v>7091.901340600655</v>
      </c>
      <c r="J51" s="45">
        <v>7158.86986013398</v>
      </c>
      <c r="K51" s="45">
        <v>7277.935691407496</v>
      </c>
      <c r="L51" s="45">
        <v>290982</v>
      </c>
      <c r="M51" s="45">
        <v>74853</v>
      </c>
      <c r="N51" s="45">
        <v>72654</v>
      </c>
      <c r="O51" s="45">
        <v>71354</v>
      </c>
      <c r="P51" s="45">
        <v>72121</v>
      </c>
      <c r="Q51" s="45">
        <v>0.08749110158335945</v>
      </c>
      <c r="R51" s="45">
        <v>-4.7499068596300695</v>
      </c>
      <c r="S51" s="45">
        <v>6331.748034553043</v>
      </c>
      <c r="T51" s="45">
        <v>72121</v>
      </c>
      <c r="U51" s="45">
        <v>7277.935691407496</v>
      </c>
    </row>
    <row r="52" spans="1:21" ht="12.75">
      <c r="A52" s="45">
        <v>55</v>
      </c>
      <c r="B52" s="45">
        <v>7307.514549714136</v>
      </c>
      <c r="C52" s="45">
        <v>7434.1040856694635</v>
      </c>
      <c r="D52" s="45">
        <v>7086.34787369958</v>
      </c>
      <c r="E52" s="45">
        <v>7230.25856044724</v>
      </c>
      <c r="F52" s="45">
        <v>7480.479156332102</v>
      </c>
      <c r="G52" s="45">
        <v>7697.213181100477</v>
      </c>
      <c r="H52" s="45">
        <v>7611.00425164268</v>
      </c>
      <c r="I52" s="45">
        <v>7348.3847417411935</v>
      </c>
      <c r="J52" s="45">
        <v>7608.288636590523</v>
      </c>
      <c r="K52" s="45">
        <v>8225.445075235628</v>
      </c>
      <c r="L52" s="45">
        <v>877165</v>
      </c>
      <c r="M52" s="45">
        <v>219915</v>
      </c>
      <c r="N52" s="45">
        <v>219160</v>
      </c>
      <c r="O52" s="45">
        <v>220374</v>
      </c>
      <c r="P52" s="45">
        <v>217716</v>
      </c>
      <c r="Q52" s="45">
        <v>-0.6199478628769797</v>
      </c>
      <c r="R52" s="45">
        <v>-7.47000092971074</v>
      </c>
      <c r="S52" s="45">
        <v>7480.479156332102</v>
      </c>
      <c r="T52" s="45">
        <v>217716</v>
      </c>
      <c r="U52" s="45">
        <v>8225.445075235628</v>
      </c>
    </row>
    <row r="53" spans="1:21" ht="12.75">
      <c r="A53" s="45">
        <v>56</v>
      </c>
      <c r="B53" s="45">
        <v>6811.314388951166</v>
      </c>
      <c r="C53" s="45">
        <v>7156.023222060958</v>
      </c>
      <c r="D53" s="45">
        <v>6300.887231580301</v>
      </c>
      <c r="E53" s="45">
        <v>6747.372954349698</v>
      </c>
      <c r="F53" s="45">
        <v>7054.09476855656</v>
      </c>
      <c r="G53" s="45">
        <v>7438.481547185007</v>
      </c>
      <c r="H53" s="45">
        <v>7697.088704857851</v>
      </c>
      <c r="I53" s="45">
        <v>6836.097895503836</v>
      </c>
      <c r="J53" s="45">
        <v>7401.808785529715</v>
      </c>
      <c r="K53" s="45">
        <v>7842.371952889619</v>
      </c>
      <c r="L53" s="45">
        <v>91883</v>
      </c>
      <c r="M53" s="45">
        <v>23426</v>
      </c>
      <c r="N53" s="45">
        <v>23331</v>
      </c>
      <c r="O53" s="45">
        <v>23220</v>
      </c>
      <c r="P53" s="45">
        <v>21906</v>
      </c>
      <c r="Q53" s="45">
        <v>1.4449544108585186</v>
      </c>
      <c r="R53" s="45">
        <v>-1.852542176072597</v>
      </c>
      <c r="S53" s="45">
        <v>7054.09476855656</v>
      </c>
      <c r="T53" s="45">
        <v>21906</v>
      </c>
      <c r="U53" s="45">
        <v>7842.371952889619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E67"/>
  <sheetViews>
    <sheetView zoomScalePageLayoutView="0" workbookViewId="0" topLeftCell="A1">
      <selection activeCell="B48" sqref="B48"/>
    </sheetView>
  </sheetViews>
  <sheetFormatPr defaultColWidth="9.140625" defaultRowHeight="12.75"/>
  <cols>
    <col min="1" max="1" width="23.421875" style="1" customWidth="1"/>
    <col min="2" max="2" width="11.7109375" style="1" customWidth="1"/>
    <col min="3" max="3" width="10.28125" style="1" customWidth="1"/>
    <col min="4" max="4" width="11.7109375" style="1" customWidth="1"/>
    <col min="5" max="5" width="12.28125" style="2" customWidth="1"/>
    <col min="6" max="6" width="10.28125" style="2" customWidth="1"/>
    <col min="7" max="7" width="11.7109375" style="2" customWidth="1"/>
    <col min="8" max="8" width="11.140625" style="2" customWidth="1"/>
    <col min="9" max="10" width="11.7109375" style="2" customWidth="1"/>
    <col min="11" max="11" width="9.140625" style="2" customWidth="1"/>
    <col min="12" max="13" width="11.7109375" style="2" customWidth="1"/>
    <col min="14" max="14" width="10.28125" style="1" customWidth="1"/>
    <col min="15" max="15" width="9.140625" style="1" customWidth="1"/>
    <col min="16" max="16" width="10.140625" style="1" customWidth="1"/>
    <col min="17" max="17" width="11.7109375" style="1" customWidth="1"/>
    <col min="18" max="18" width="11.57421875" style="1" customWidth="1"/>
    <col min="19" max="19" width="10.421875" style="1" customWidth="1"/>
    <col min="20" max="20" width="10.28125" style="1" customWidth="1"/>
    <col min="21" max="16384" width="9.140625" style="1" customWidth="1"/>
  </cols>
  <sheetData>
    <row r="1" spans="1:17" ht="31.5" customHeight="1">
      <c r="A1" s="90" t="s">
        <v>232</v>
      </c>
      <c r="B1" s="90"/>
      <c r="C1" s="90"/>
      <c r="D1" s="90"/>
      <c r="E1" s="90"/>
      <c r="F1" s="90"/>
      <c r="G1" s="90"/>
      <c r="H1" s="90"/>
      <c r="I1" s="90"/>
      <c r="J1" s="90"/>
      <c r="K1" s="90"/>
      <c r="L1" s="90"/>
      <c r="M1" s="90"/>
      <c r="N1" s="90"/>
      <c r="O1" s="90"/>
      <c r="P1" s="90"/>
      <c r="Q1" s="90"/>
    </row>
    <row r="2" spans="1:17" ht="45" customHeight="1" thickBot="1">
      <c r="A2" s="77" t="s">
        <v>64</v>
      </c>
      <c r="B2" s="82" t="s">
        <v>98</v>
      </c>
      <c r="C2" s="86"/>
      <c r="D2" s="86"/>
      <c r="E2" s="86"/>
      <c r="F2" s="86"/>
      <c r="G2" s="86"/>
      <c r="H2" s="22"/>
      <c r="I2" s="82" t="s">
        <v>99</v>
      </c>
      <c r="J2" s="86"/>
      <c r="K2" s="86"/>
      <c r="L2" s="86"/>
      <c r="M2" s="86"/>
      <c r="N2" s="86"/>
      <c r="O2" s="22"/>
      <c r="P2" s="82" t="s">
        <v>68</v>
      </c>
      <c r="Q2" s="86"/>
    </row>
    <row r="3" spans="1:20" ht="90" customHeight="1" thickBot="1">
      <c r="A3" s="78"/>
      <c r="B3" s="23" t="s">
        <v>0</v>
      </c>
      <c r="C3" s="42" t="s">
        <v>229</v>
      </c>
      <c r="D3" s="42" t="s">
        <v>226</v>
      </c>
      <c r="E3" s="42" t="s">
        <v>227</v>
      </c>
      <c r="F3" s="42" t="s">
        <v>230</v>
      </c>
      <c r="G3" s="42" t="s">
        <v>69</v>
      </c>
      <c r="H3" s="19"/>
      <c r="I3" s="23" t="s">
        <v>0</v>
      </c>
      <c r="J3" s="42" t="s">
        <v>229</v>
      </c>
      <c r="K3" s="42" t="s">
        <v>226</v>
      </c>
      <c r="L3" s="42" t="s">
        <v>228</v>
      </c>
      <c r="M3" s="42" t="s">
        <v>230</v>
      </c>
      <c r="N3" s="42" t="s">
        <v>69</v>
      </c>
      <c r="O3" s="19"/>
      <c r="P3" s="46" t="s">
        <v>0</v>
      </c>
      <c r="Q3" s="38" t="s">
        <v>100</v>
      </c>
      <c r="R3" s="38" t="s">
        <v>101</v>
      </c>
      <c r="S3" s="38" t="s">
        <v>102</v>
      </c>
      <c r="T3" s="38" t="s">
        <v>103</v>
      </c>
    </row>
    <row r="4" spans="1:23" ht="17.25">
      <c r="A4" s="4" t="s">
        <v>72</v>
      </c>
      <c r="B4" s="5">
        <f>rawdata07!B2</f>
        <v>8647.681396678818</v>
      </c>
      <c r="C4" s="5">
        <f>rawdata07!C2</f>
        <v>9759.926867203467</v>
      </c>
      <c r="D4" s="5">
        <f>rawdata07!D2</f>
        <v>8150.260304222439</v>
      </c>
      <c r="E4" s="5">
        <f>rawdata07!E2</f>
        <v>7879.458129197191</v>
      </c>
      <c r="F4" s="5">
        <f>rawdata07!F2</f>
        <v>8798.492506581744</v>
      </c>
      <c r="G4" s="33">
        <f aca="true" t="shared" si="0" ref="G4:G55">(F4-C4)/C4*100</f>
        <v>-9.850835705054873</v>
      </c>
      <c r="H4" s="6"/>
      <c r="I4" s="5">
        <f>rawdata07!G2</f>
        <v>9500.972773527086</v>
      </c>
      <c r="J4" s="5">
        <f>rawdata07!H2</f>
        <v>10148.80906817453</v>
      </c>
      <c r="K4" s="5">
        <f>rawdata07!I2</f>
        <v>8804.56535225195</v>
      </c>
      <c r="L4" s="5">
        <f>rawdata07!J2</f>
        <v>8806.668918113717</v>
      </c>
      <c r="M4" s="5">
        <f>rawdata07!K2</f>
        <v>10241.9242760996</v>
      </c>
      <c r="N4" s="33">
        <f aca="true" t="shared" si="1" ref="N4:N12">(M4-J4)/J4*100</f>
        <v>0.917498864148188</v>
      </c>
      <c r="O4" s="21"/>
      <c r="P4" s="47">
        <f>rawdata07!L2</f>
        <v>48096498</v>
      </c>
      <c r="Q4" s="47">
        <f>rawdata07!M2</f>
        <v>12044938</v>
      </c>
      <c r="R4" s="47">
        <f>rawdata07!N2</f>
        <v>12005952</v>
      </c>
      <c r="S4" s="47">
        <f>rawdata07!O2</f>
        <v>12024859</v>
      </c>
      <c r="T4" s="47">
        <f>rawdata07!P2</f>
        <v>12020749</v>
      </c>
      <c r="V4" s="1">
        <f>SUM(V5:V55)</f>
        <v>32</v>
      </c>
      <c r="W4" s="1">
        <f>SUM(W5:W55)</f>
        <v>43</v>
      </c>
    </row>
    <row r="5" spans="1:23" ht="15">
      <c r="A5" s="7" t="s">
        <v>4</v>
      </c>
      <c r="B5" s="28">
        <f>rawdata07!B3</f>
        <v>7472.9702276283415</v>
      </c>
      <c r="C5" s="28">
        <f>rawdata07!C3</f>
        <v>7951.21480496644</v>
      </c>
      <c r="D5" s="28">
        <f>rawdata07!D3</f>
        <v>7404.205657054343</v>
      </c>
      <c r="E5" s="28">
        <f>rawdata07!E3</f>
        <v>7179.77045721306</v>
      </c>
      <c r="F5" s="28">
        <f>rawdata07!F3</f>
        <v>7392.266673812267</v>
      </c>
      <c r="G5" s="34">
        <f t="shared" si="0"/>
        <v>-7.029719921603002</v>
      </c>
      <c r="H5" s="8"/>
      <c r="I5" s="28">
        <f>rawdata07!G3</f>
        <v>8394.641000009418</v>
      </c>
      <c r="J5" s="28">
        <f>rawdata07!H3</f>
        <v>8490.945253361353</v>
      </c>
      <c r="K5" s="28">
        <f>rawdata07!I3</f>
        <v>8168.8999936342225</v>
      </c>
      <c r="L5" s="28">
        <f>rawdata07!J3</f>
        <v>8287.549610197437</v>
      </c>
      <c r="M5" s="28">
        <f>rawdata07!K3</f>
        <v>8716.451405450307</v>
      </c>
      <c r="N5" s="34">
        <f t="shared" si="1"/>
        <v>2.6558427284604353</v>
      </c>
      <c r="O5" s="26"/>
      <c r="P5" s="28">
        <f>rawdata07!L3</f>
        <v>743273</v>
      </c>
      <c r="Q5" s="28">
        <f>rawdata07!M3</f>
        <v>186532</v>
      </c>
      <c r="R5" s="28">
        <f>rawdata07!N3</f>
        <v>188508</v>
      </c>
      <c r="S5" s="28">
        <f>rawdata07!O3</f>
        <v>218957</v>
      </c>
      <c r="T5" s="28">
        <f>rawdata07!P3</f>
        <v>149276</v>
      </c>
      <c r="V5" s="1">
        <f>IF(G5&lt;0,0,1)</f>
        <v>0</v>
      </c>
      <c r="W5" s="1">
        <f>IF(N5&lt;0,0,1)</f>
        <v>1</v>
      </c>
    </row>
    <row r="6" spans="1:23" ht="15">
      <c r="A6" s="7" t="s">
        <v>5</v>
      </c>
      <c r="B6" s="28">
        <f>rawdata07!B4</f>
        <v>11014.811228696566</v>
      </c>
      <c r="C6" s="28">
        <f>rawdata07!C4</f>
        <v>9890.87669718007</v>
      </c>
      <c r="D6" s="28">
        <f>rawdata07!D4</f>
        <v>9610.971203328589</v>
      </c>
      <c r="E6" s="28">
        <f>rawdata07!E4</f>
        <v>9610.971203328589</v>
      </c>
      <c r="F6" s="28">
        <f>rawdata07!F4</f>
        <v>14613.224359368278</v>
      </c>
      <c r="G6" s="34">
        <f t="shared" si="0"/>
        <v>47.74448015851384</v>
      </c>
      <c r="H6" s="8"/>
      <c r="I6" s="28">
        <f>rawdata07!G4</f>
        <v>12300.649787816668</v>
      </c>
      <c r="J6" s="28">
        <f>rawdata07!H4</f>
        <v>10902.131842477114</v>
      </c>
      <c r="K6" s="28">
        <f>rawdata07!I4</f>
        <v>10549.162378188985</v>
      </c>
      <c r="L6" s="28">
        <f>rawdata07!J4</f>
        <v>10549.162378188985</v>
      </c>
      <c r="M6" s="28">
        <f>rawdata07!K4</f>
        <v>16780.802556381735</v>
      </c>
      <c r="N6" s="34">
        <f t="shared" si="1"/>
        <v>53.922212635514285</v>
      </c>
      <c r="O6" s="26"/>
      <c r="P6" s="28">
        <f>rawdata07!L4</f>
        <v>132197</v>
      </c>
      <c r="Q6" s="28">
        <f>rawdata07!M4</f>
        <v>81385</v>
      </c>
      <c r="R6" s="28">
        <f>rawdata07!N4</f>
        <v>18266</v>
      </c>
      <c r="S6" s="28">
        <f>rawdata07!O4</f>
        <v>18266</v>
      </c>
      <c r="T6" s="28">
        <f>rawdata07!P4</f>
        <v>32546</v>
      </c>
      <c r="V6" s="1">
        <f aca="true" t="shared" si="2" ref="V6:V55">IF(G6&lt;0,0,1)</f>
        <v>1</v>
      </c>
      <c r="W6" s="1">
        <f aca="true" t="shared" si="3" ref="W6:W55">IF(N6&lt;0,0,1)</f>
        <v>1</v>
      </c>
    </row>
    <row r="7" spans="1:23" ht="15">
      <c r="A7" s="7" t="s">
        <v>6</v>
      </c>
      <c r="B7" s="28">
        <f>rawdata07!B5</f>
        <v>6298.641350149886</v>
      </c>
      <c r="C7" s="28">
        <f>rawdata07!C5</f>
        <v>6208.110813737308</v>
      </c>
      <c r="D7" s="28">
        <f>rawdata07!D5</f>
        <v>6172.602672330027</v>
      </c>
      <c r="E7" s="28">
        <f>rawdata07!E5</f>
        <v>6278.223911317116</v>
      </c>
      <c r="F7" s="28">
        <f>rawdata07!F5</f>
        <v>6548.79128185865</v>
      </c>
      <c r="G7" s="34">
        <f t="shared" si="0"/>
        <v>5.487667316883017</v>
      </c>
      <c r="H7" s="8"/>
      <c r="I7" s="28">
        <f>rawdata07!G5</f>
        <v>7126.014540934769</v>
      </c>
      <c r="J7" s="28">
        <f>rawdata07!H5</f>
        <v>6606.717469916441</v>
      </c>
      <c r="K7" s="28">
        <f>rawdata07!I5</f>
        <v>6764.102711279299</v>
      </c>
      <c r="L7" s="28">
        <f>rawdata07!J5</f>
        <v>7194.735264087646</v>
      </c>
      <c r="M7" s="28">
        <f>rawdata07!K5</f>
        <v>7982.6388439136645</v>
      </c>
      <c r="N7" s="34">
        <f t="shared" si="1"/>
        <v>20.8260967759323</v>
      </c>
      <c r="O7" s="26"/>
      <c r="P7" s="28">
        <f>rawdata07!L5</f>
        <v>967063</v>
      </c>
      <c r="Q7" s="28">
        <f>rawdata07!M5</f>
        <v>244735</v>
      </c>
      <c r="R7" s="28">
        <f>rawdata07!N5</f>
        <v>243907</v>
      </c>
      <c r="S7" s="28">
        <f>rawdata07!O5</f>
        <v>246812</v>
      </c>
      <c r="T7" s="28">
        <f>rawdata07!P5</f>
        <v>231609</v>
      </c>
      <c r="V7" s="1">
        <f t="shared" si="2"/>
        <v>1</v>
      </c>
      <c r="W7" s="1">
        <f t="shared" si="3"/>
        <v>1</v>
      </c>
    </row>
    <row r="8" spans="1:23" ht="15">
      <c r="A8" s="7" t="s">
        <v>7</v>
      </c>
      <c r="B8" s="28">
        <f>rawdata07!B6</f>
        <v>7170.490889041924</v>
      </c>
      <c r="C8" s="28">
        <f>rawdata07!C6</f>
        <v>7146.436663873111</v>
      </c>
      <c r="D8" s="28">
        <f>rawdata07!D6</f>
        <v>7520.241652165347</v>
      </c>
      <c r="E8" s="28">
        <f>rawdata07!E6</f>
        <v>6795.903914250166</v>
      </c>
      <c r="F8" s="28">
        <f>rawdata07!F6</f>
        <v>7167.368866328257</v>
      </c>
      <c r="G8" s="34">
        <f t="shared" si="0"/>
        <v>0.29290405050343066</v>
      </c>
      <c r="H8" s="8"/>
      <c r="I8" s="28">
        <f>rawdata07!G6</f>
        <v>8135.551114735121</v>
      </c>
      <c r="J8" s="28">
        <f>rawdata07!H6</f>
        <v>7800.400409721576</v>
      </c>
      <c r="K8" s="28">
        <f>rawdata07!I6</f>
        <v>8352.127589716649</v>
      </c>
      <c r="L8" s="28">
        <f>rawdata07!J6</f>
        <v>7838.022777299263</v>
      </c>
      <c r="M8" s="28">
        <f>rawdata07!K6</f>
        <v>8540.744500846024</v>
      </c>
      <c r="N8" s="34">
        <f t="shared" si="1"/>
        <v>9.491103690033182</v>
      </c>
      <c r="O8" s="26"/>
      <c r="P8" s="28">
        <f>rawdata07!L6</f>
        <v>473386</v>
      </c>
      <c r="Q8" s="28">
        <f>rawdata07!M6</f>
        <v>128868</v>
      </c>
      <c r="R8" s="28">
        <f>rawdata07!N6</f>
        <v>121828</v>
      </c>
      <c r="S8" s="28">
        <f>rawdata07!O6</f>
        <v>104490</v>
      </c>
      <c r="T8" s="28">
        <f>rawdata07!P6</f>
        <v>118200</v>
      </c>
      <c r="V8" s="1">
        <f t="shared" si="2"/>
        <v>1</v>
      </c>
      <c r="W8" s="1">
        <f t="shared" si="3"/>
        <v>1</v>
      </c>
    </row>
    <row r="9" spans="1:23" ht="15">
      <c r="A9" s="7" t="s">
        <v>8</v>
      </c>
      <c r="B9" s="28">
        <f>rawdata07!B7</f>
        <v>7738.850319714961</v>
      </c>
      <c r="C9" s="28">
        <f>rawdata07!C7</f>
        <v>7753.882435843528</v>
      </c>
      <c r="D9" s="28">
        <f>rawdata07!D7</f>
        <v>7482.784471356869</v>
      </c>
      <c r="E9" s="28">
        <f>rawdata07!E7</f>
        <v>7595.138711877039</v>
      </c>
      <c r="F9" s="28">
        <f>rawdata07!F7</f>
        <v>8125.090824957073</v>
      </c>
      <c r="G9" s="34">
        <f t="shared" si="0"/>
        <v>4.787387378967429</v>
      </c>
      <c r="H9" s="8"/>
      <c r="I9" s="28">
        <f>rawdata07!G7</f>
        <v>8642.919176672329</v>
      </c>
      <c r="J9" s="28">
        <f>rawdata07!H7</f>
        <v>8192.82496794909</v>
      </c>
      <c r="K9" s="28">
        <f>rawdata07!I7</f>
        <v>8235.435018621967</v>
      </c>
      <c r="L9" s="28">
        <f>rawdata07!J7</f>
        <v>8644.985320775664</v>
      </c>
      <c r="M9" s="28">
        <f>rawdata07!K7</f>
        <v>9504.887325060408</v>
      </c>
      <c r="N9" s="34">
        <f t="shared" si="1"/>
        <v>16.014773441934864</v>
      </c>
      <c r="O9" s="26"/>
      <c r="P9" s="28">
        <f>rawdata07!L7</f>
        <v>6184415</v>
      </c>
      <c r="Q9" s="28">
        <f>rawdata07!M7</f>
        <v>1555338</v>
      </c>
      <c r="R9" s="28">
        <f>rawdata07!N7</f>
        <v>1544681</v>
      </c>
      <c r="S9" s="28">
        <f>rawdata07!O7</f>
        <v>1545722</v>
      </c>
      <c r="T9" s="28">
        <f>rawdata07!P7</f>
        <v>1538674</v>
      </c>
      <c r="V9" s="1">
        <f t="shared" si="2"/>
        <v>1</v>
      </c>
      <c r="W9" s="1">
        <f t="shared" si="3"/>
        <v>1</v>
      </c>
    </row>
    <row r="10" spans="1:23" ht="15">
      <c r="A10" s="7" t="s">
        <v>9</v>
      </c>
      <c r="B10" s="28">
        <f>rawdata07!B8</f>
        <v>7498.961669731249</v>
      </c>
      <c r="C10" s="28">
        <f>rawdata07!C8</f>
        <v>7675.870044836666</v>
      </c>
      <c r="D10" s="28">
        <f>rawdata07!D8</f>
        <v>7502.131425053863</v>
      </c>
      <c r="E10" s="28">
        <f>rawdata07!E8</f>
        <v>7253.215056290188</v>
      </c>
      <c r="F10" s="28">
        <f>rawdata07!F8</f>
        <v>7477.542750290384</v>
      </c>
      <c r="G10" s="34">
        <f t="shared" si="0"/>
        <v>-2.5837760851578153</v>
      </c>
      <c r="H10" s="8"/>
      <c r="I10" s="28">
        <f>rawdata07!G8</f>
        <v>8096.731126243497</v>
      </c>
      <c r="J10" s="28">
        <f>rawdata07!H8</f>
        <v>8030.040566507721</v>
      </c>
      <c r="K10" s="28">
        <f>rawdata07!I8</f>
        <v>7926.454293628809</v>
      </c>
      <c r="L10" s="28">
        <f>rawdata07!J8</f>
        <v>7865.04240456303</v>
      </c>
      <c r="M10" s="28">
        <f>rawdata07!K8</f>
        <v>8535.57792975566</v>
      </c>
      <c r="N10" s="34">
        <f t="shared" si="1"/>
        <v>6.295576704263123</v>
      </c>
      <c r="O10" s="26"/>
      <c r="P10" s="28">
        <f>rawdata07!L8</f>
        <v>790211</v>
      </c>
      <c r="Q10" s="28">
        <f>rawdata07!M8</f>
        <v>281020</v>
      </c>
      <c r="R10" s="28">
        <f>rawdata07!N8</f>
        <v>129960</v>
      </c>
      <c r="S10" s="28">
        <f>rawdata07!O8</f>
        <v>187244</v>
      </c>
      <c r="T10" s="28">
        <f>rawdata07!P8</f>
        <v>191987</v>
      </c>
      <c r="V10" s="1">
        <f t="shared" si="2"/>
        <v>0</v>
      </c>
      <c r="W10" s="1">
        <f t="shared" si="3"/>
        <v>1</v>
      </c>
    </row>
    <row r="11" spans="1:23" ht="15">
      <c r="A11" s="7" t="s">
        <v>10</v>
      </c>
      <c r="B11" s="28">
        <f>rawdata07!B9</f>
        <v>12692.433042623308</v>
      </c>
      <c r="C11" s="28">
        <f>rawdata07!C9</f>
        <v>12810.267582493143</v>
      </c>
      <c r="D11" s="28">
        <f>rawdata07!D9</f>
        <v>12378.500840896771</v>
      </c>
      <c r="E11" s="28">
        <f>rawdata07!E9</f>
        <v>13007.380101115528</v>
      </c>
      <c r="F11" s="28">
        <f>rawdata07!F9</f>
        <v>12589.05208964264</v>
      </c>
      <c r="G11" s="34">
        <f t="shared" si="0"/>
        <v>-1.726860828050317</v>
      </c>
      <c r="H11" s="8"/>
      <c r="I11" s="28">
        <f>rawdata07!G9</f>
        <v>13363.745607486846</v>
      </c>
      <c r="J11" s="28">
        <f>rawdata07!H9</f>
        <v>13044.50540303844</v>
      </c>
      <c r="K11" s="28">
        <f>rawdata07!I9</f>
        <v>12709.181758794668</v>
      </c>
      <c r="L11" s="28">
        <f>rawdata07!J9</f>
        <v>13604.265209892445</v>
      </c>
      <c r="M11" s="28">
        <f>rawdata07!K9</f>
        <v>14164.794064203514</v>
      </c>
      <c r="N11" s="34">
        <f t="shared" si="1"/>
        <v>8.588203435479635</v>
      </c>
      <c r="O11" s="26"/>
      <c r="P11" s="28">
        <f>rawdata07!L9</f>
        <v>549230</v>
      </c>
      <c r="Q11" s="28">
        <f>rawdata07!M9</f>
        <v>138163</v>
      </c>
      <c r="R11" s="28">
        <f>rawdata07!N9</f>
        <v>143894</v>
      </c>
      <c r="S11" s="28">
        <f>rawdata07!O9</f>
        <v>135093</v>
      </c>
      <c r="T11" s="28">
        <f>rawdata07!P9</f>
        <v>132080</v>
      </c>
      <c r="V11" s="1">
        <f t="shared" si="2"/>
        <v>0</v>
      </c>
      <c r="W11" s="1">
        <f t="shared" si="3"/>
        <v>1</v>
      </c>
    </row>
    <row r="12" spans="1:23" ht="15">
      <c r="A12" s="7" t="s">
        <v>11</v>
      </c>
      <c r="B12" s="28">
        <f>rawdata07!B10</f>
        <v>10789.031752615329</v>
      </c>
      <c r="C12" s="28">
        <f>rawdata07!C10</f>
        <v>10937.754895438637</v>
      </c>
      <c r="D12" s="28">
        <f>rawdata07!D10</f>
        <v>10980.969887008705</v>
      </c>
      <c r="E12" s="28">
        <f>rawdata07!E10</f>
        <v>10127.094126354034</v>
      </c>
      <c r="F12" s="28">
        <f>rawdata07!F10</f>
        <v>10680.081577158395</v>
      </c>
      <c r="G12" s="34">
        <f t="shared" si="0"/>
        <v>-2.355815436929375</v>
      </c>
      <c r="H12" s="8"/>
      <c r="I12" s="28">
        <f>rawdata07!G10</f>
        <v>11680.75948200378</v>
      </c>
      <c r="J12" s="28">
        <f>rawdata07!H10</f>
        <v>11727.243802967634</v>
      </c>
      <c r="K12" s="28">
        <f>rawdata07!I10</f>
        <v>11816.2404714278</v>
      </c>
      <c r="L12" s="28">
        <f>rawdata07!J10</f>
        <v>10985.938235887776</v>
      </c>
      <c r="M12" s="28">
        <f>rawdata07!K10</f>
        <v>11848.81033310673</v>
      </c>
      <c r="N12" s="34">
        <f t="shared" si="1"/>
        <v>1.036616379616269</v>
      </c>
      <c r="O12" s="26"/>
      <c r="P12" s="28">
        <f>rawdata07!L10</f>
        <v>108495</v>
      </c>
      <c r="Q12" s="28">
        <f>rawdata07!M10</f>
        <v>34573</v>
      </c>
      <c r="R12" s="28">
        <f>rawdata07!N10</f>
        <v>36994</v>
      </c>
      <c r="S12" s="28">
        <f>rawdata07!O10</f>
        <v>14863</v>
      </c>
      <c r="T12" s="28">
        <f>rawdata07!P10</f>
        <v>22065</v>
      </c>
      <c r="V12" s="1">
        <f t="shared" si="2"/>
        <v>0</v>
      </c>
      <c r="W12" s="1">
        <f t="shared" si="3"/>
        <v>1</v>
      </c>
    </row>
    <row r="13" spans="1:20" ht="17.25">
      <c r="A13" s="32" t="s">
        <v>70</v>
      </c>
      <c r="B13" s="28">
        <f>rawdata07!B11</f>
        <v>14395.237342605764</v>
      </c>
      <c r="C13" s="27"/>
      <c r="D13" s="27"/>
      <c r="E13" s="27"/>
      <c r="F13" s="27"/>
      <c r="G13" s="27"/>
      <c r="H13" s="10"/>
      <c r="I13" s="28">
        <f>rawdata07!G11</f>
        <v>16738.8792301073</v>
      </c>
      <c r="J13" s="27"/>
      <c r="K13" s="27"/>
      <c r="L13" s="27"/>
      <c r="M13" s="27"/>
      <c r="N13" s="27"/>
      <c r="O13" s="27"/>
      <c r="P13" s="28"/>
      <c r="Q13" s="28"/>
      <c r="R13" s="28"/>
      <c r="S13" s="28"/>
      <c r="T13" s="28"/>
    </row>
    <row r="14" spans="1:23" ht="15">
      <c r="A14" s="7" t="s">
        <v>12</v>
      </c>
      <c r="B14" s="28">
        <f>rawdata07!B12</f>
        <v>7581.193414894194</v>
      </c>
      <c r="C14" s="28">
        <f>rawdata07!C12</f>
        <v>7788.852960146869</v>
      </c>
      <c r="D14" s="28">
        <f>rawdata07!D12</f>
        <v>7269.294604619698</v>
      </c>
      <c r="E14" s="28">
        <f>rawdata07!E12</f>
        <v>7470.027166013412</v>
      </c>
      <c r="F14" s="28">
        <f>rawdata07!F12</f>
        <v>7791.489842496554</v>
      </c>
      <c r="G14" s="34">
        <f t="shared" si="0"/>
        <v>0.03385456579007388</v>
      </c>
      <c r="H14" s="8"/>
      <c r="I14" s="28">
        <f>rawdata07!G12</f>
        <v>8513.769042412852</v>
      </c>
      <c r="J14" s="28">
        <f>rawdata07!H12</f>
        <v>8528.66055383254</v>
      </c>
      <c r="K14" s="28">
        <f>rawdata07!I12</f>
        <v>8240.874405911929</v>
      </c>
      <c r="L14" s="28">
        <f>rawdata07!J12</f>
        <v>8338.058147966225</v>
      </c>
      <c r="M14" s="28">
        <f>rawdata07!K12</f>
        <v>8943.426810988332</v>
      </c>
      <c r="N14" s="34">
        <f>(M14-J14)/J14*100</f>
        <v>4.86320512509327</v>
      </c>
      <c r="O14" s="26"/>
      <c r="P14" s="28">
        <f>rawdata07!L12</f>
        <v>2656176</v>
      </c>
      <c r="Q14" s="28">
        <f>rawdata07!M12</f>
        <v>696131</v>
      </c>
      <c r="R14" s="28">
        <f>rawdata07!N12</f>
        <v>697708</v>
      </c>
      <c r="S14" s="28">
        <f>rawdata07!O12</f>
        <v>598542</v>
      </c>
      <c r="T14" s="28">
        <f>rawdata07!P12</f>
        <v>663795</v>
      </c>
      <c r="V14" s="1">
        <f t="shared" si="2"/>
        <v>1</v>
      </c>
      <c r="W14" s="1">
        <f t="shared" si="3"/>
        <v>1</v>
      </c>
    </row>
    <row r="15" spans="1:23" ht="15">
      <c r="A15" s="7" t="s">
        <v>13</v>
      </c>
      <c r="B15" s="28">
        <f>rawdata07!B13</f>
        <v>8215.061449549838</v>
      </c>
      <c r="C15" s="28">
        <f>rawdata07!C13</f>
        <v>8153.204172193471</v>
      </c>
      <c r="D15" s="28">
        <f>rawdata07!D13</f>
        <v>8125.599756422775</v>
      </c>
      <c r="E15" s="28">
        <f>rawdata07!E13</f>
        <v>8259.455144443813</v>
      </c>
      <c r="F15" s="28">
        <f>rawdata07!F13</f>
        <v>8321.198352904692</v>
      </c>
      <c r="G15" s="34">
        <f t="shared" si="0"/>
        <v>2.0604682179328417</v>
      </c>
      <c r="H15" s="8"/>
      <c r="I15" s="28">
        <f>rawdata07!G13</f>
        <v>9089.39830226927</v>
      </c>
      <c r="J15" s="28">
        <f>rawdata07!H13</f>
        <v>8667.87168191263</v>
      </c>
      <c r="K15" s="28">
        <f>rawdata07!I13</f>
        <v>8773.34981679213</v>
      </c>
      <c r="L15" s="28">
        <f>rawdata07!J13</f>
        <v>9237.723696990517</v>
      </c>
      <c r="M15" s="28">
        <f>rawdata07!K13</f>
        <v>9690.925961933688</v>
      </c>
      <c r="N15" s="34">
        <f>(M15-J15)/J15*100</f>
        <v>11.802831393499751</v>
      </c>
      <c r="O15" s="26"/>
      <c r="P15" s="28">
        <f>rawdata07!L13</f>
        <v>1628409</v>
      </c>
      <c r="Q15" s="28">
        <f>rawdata07!M13</f>
        <v>436509</v>
      </c>
      <c r="R15" s="28">
        <f>rawdata07!N13</f>
        <v>380988</v>
      </c>
      <c r="S15" s="28">
        <f>rawdata07!O13</f>
        <v>404621</v>
      </c>
      <c r="T15" s="28">
        <f>rawdata07!P13</f>
        <v>406291</v>
      </c>
      <c r="V15" s="1">
        <f t="shared" si="2"/>
        <v>1</v>
      </c>
      <c r="W15" s="1">
        <f t="shared" si="3"/>
        <v>1</v>
      </c>
    </row>
    <row r="16" spans="1:20" ht="17.25">
      <c r="A16" s="32" t="s">
        <v>71</v>
      </c>
      <c r="B16" s="28">
        <f>rawdata07!B14</f>
        <v>9902.920410783056</v>
      </c>
      <c r="C16" s="27"/>
      <c r="D16" s="27"/>
      <c r="E16" s="27"/>
      <c r="F16" s="27"/>
      <c r="G16" s="27"/>
      <c r="H16" s="10"/>
      <c r="I16" s="28">
        <f>rawdata07!G14</f>
        <v>11060.339294409277</v>
      </c>
      <c r="J16" s="27"/>
      <c r="K16" s="27"/>
      <c r="L16" s="27"/>
      <c r="M16" s="27"/>
      <c r="N16" s="27"/>
      <c r="O16" s="27"/>
      <c r="P16" s="28"/>
      <c r="Q16" s="28"/>
      <c r="R16" s="28"/>
      <c r="S16" s="28"/>
      <c r="T16" s="28"/>
    </row>
    <row r="17" spans="1:23" ht="15">
      <c r="A17" s="7" t="s">
        <v>14</v>
      </c>
      <c r="B17" s="28">
        <f>rawdata07!B15</f>
        <v>5872.447048840063</v>
      </c>
      <c r="C17" s="28">
        <f>rawdata07!C15</f>
        <v>6393.098294952789</v>
      </c>
      <c r="D17" s="28">
        <f>rawdata07!D15</f>
        <v>5762.3986977904</v>
      </c>
      <c r="E17" s="28">
        <f>rawdata07!E15</f>
        <v>5352.011538343511</v>
      </c>
      <c r="F17" s="28">
        <f>rawdata07!F15</f>
        <v>5902.430779631849</v>
      </c>
      <c r="G17" s="34">
        <f t="shared" si="0"/>
        <v>-7.674956534116034</v>
      </c>
      <c r="H17" s="8"/>
      <c r="I17" s="28">
        <f>rawdata07!G15</f>
        <v>6611.313066446491</v>
      </c>
      <c r="J17" s="28">
        <f>rawdata07!H15</f>
        <v>6907.913864547246</v>
      </c>
      <c r="K17" s="28">
        <f>rawdata07!I15</f>
        <v>6390.922629355129</v>
      </c>
      <c r="L17" s="28">
        <f>rawdata07!J15</f>
        <v>6129.668272624052</v>
      </c>
      <c r="M17" s="28">
        <f>rawdata07!K15</f>
        <v>6953.750653022341</v>
      </c>
      <c r="N17" s="34">
        <f aca="true" t="shared" si="4" ref="N17:N55">(M17-J17)/J17*100</f>
        <v>0.6635402434639259</v>
      </c>
      <c r="O17" s="26"/>
      <c r="P17" s="28">
        <f>rawdata07!L15</f>
        <v>261609</v>
      </c>
      <c r="Q17" s="28">
        <f>rawdata07!M15</f>
        <v>73605</v>
      </c>
      <c r="R17" s="28">
        <f>rawdata07!N15</f>
        <v>57748</v>
      </c>
      <c r="S17" s="28">
        <f>rawdata07!O15</f>
        <v>65174</v>
      </c>
      <c r="T17" s="28">
        <f>rawdata07!P15</f>
        <v>65082</v>
      </c>
      <c r="V17" s="1">
        <f t="shared" si="2"/>
        <v>0</v>
      </c>
      <c r="W17" s="1">
        <f t="shared" si="3"/>
        <v>1</v>
      </c>
    </row>
    <row r="18" spans="1:23" ht="15">
      <c r="A18" s="7" t="s">
        <v>15</v>
      </c>
      <c r="B18" s="28">
        <f>rawdata07!B16</f>
        <v>8470.529069556811</v>
      </c>
      <c r="C18" s="28">
        <f>rawdata07!C16</f>
        <v>9248.967695844063</v>
      </c>
      <c r="D18" s="28">
        <f>rawdata07!D16</f>
        <v>8888.6968597806</v>
      </c>
      <c r="E18" s="28">
        <f>rawdata07!E16</f>
        <v>7897.2340348751295</v>
      </c>
      <c r="F18" s="28">
        <f>rawdata07!F16</f>
        <v>7844.500653897632</v>
      </c>
      <c r="G18" s="34">
        <f t="shared" si="0"/>
        <v>-15.185122146956086</v>
      </c>
      <c r="H18" s="8"/>
      <c r="I18" s="28">
        <f>rawdata07!G16</f>
        <v>9238.854493001227</v>
      </c>
      <c r="J18" s="28">
        <f>rawdata07!H16</f>
        <v>9476.463086243588</v>
      </c>
      <c r="K18" s="28">
        <f>rawdata07!I16</f>
        <v>9330.358906879097</v>
      </c>
      <c r="L18" s="28">
        <f>rawdata07!J16</f>
        <v>8697.508295236341</v>
      </c>
      <c r="M18" s="28">
        <f>rawdata07!K16</f>
        <v>9453.178823290627</v>
      </c>
      <c r="N18" s="34">
        <f t="shared" si="4"/>
        <v>-0.24570625919242858</v>
      </c>
      <c r="O18" s="26"/>
      <c r="P18" s="28">
        <f>rawdata07!L16</f>
        <v>2097796</v>
      </c>
      <c r="Q18" s="28">
        <f>rawdata07!M16</f>
        <v>527703</v>
      </c>
      <c r="R18" s="28">
        <f>rawdata07!N16</f>
        <v>521333</v>
      </c>
      <c r="S18" s="28">
        <f>rawdata07!O16</f>
        <v>526507</v>
      </c>
      <c r="T18" s="28">
        <f>rawdata07!P16</f>
        <v>522253</v>
      </c>
      <c r="V18" s="1">
        <f t="shared" si="2"/>
        <v>0</v>
      </c>
      <c r="W18" s="1">
        <f t="shared" si="3"/>
        <v>0</v>
      </c>
    </row>
    <row r="19" spans="1:23" ht="15">
      <c r="A19" s="7" t="s">
        <v>16</v>
      </c>
      <c r="B19" s="28">
        <f>rawdata07!B17</f>
        <v>8113.432593457493</v>
      </c>
      <c r="C19" s="28">
        <f>rawdata07!C17</f>
        <v>7592.264063585153</v>
      </c>
      <c r="D19" s="28">
        <f>rawdata07!D17</f>
        <v>7642.8347863260915</v>
      </c>
      <c r="E19" s="28">
        <f>rawdata07!E17</f>
        <v>8314.071323586293</v>
      </c>
      <c r="F19" s="28">
        <f>rawdata07!F17</f>
        <v>8923.59541745135</v>
      </c>
      <c r="G19" s="34">
        <f t="shared" si="0"/>
        <v>17.53536682491951</v>
      </c>
      <c r="H19" s="8"/>
      <c r="I19" s="28">
        <f>rawdata07!G17</f>
        <v>8807.309769686097</v>
      </c>
      <c r="J19" s="28">
        <f>rawdata07!H17</f>
        <v>7875.873910023922</v>
      </c>
      <c r="K19" s="28">
        <f>rawdata07!I17</f>
        <v>8126.543963845672</v>
      </c>
      <c r="L19" s="28">
        <f>rawdata07!J17</f>
        <v>9065.018952579872</v>
      </c>
      <c r="M19" s="28">
        <f>rawdata07!K17</f>
        <v>10192.800533584432</v>
      </c>
      <c r="N19" s="34">
        <f t="shared" si="4"/>
        <v>29.418025860110202</v>
      </c>
      <c r="O19" s="26"/>
      <c r="P19" s="28">
        <f>rawdata07!L17</f>
        <v>1034588</v>
      </c>
      <c r="Q19" s="28">
        <f>rawdata07!M17</f>
        <v>259180</v>
      </c>
      <c r="R19" s="28">
        <f>rawdata07!N17</f>
        <v>261988</v>
      </c>
      <c r="S19" s="28">
        <f>rawdata07!O17</f>
        <v>258540</v>
      </c>
      <c r="T19" s="28">
        <f>rawdata07!P17</f>
        <v>254880</v>
      </c>
      <c r="V19" s="1">
        <f t="shared" si="2"/>
        <v>1</v>
      </c>
      <c r="W19" s="1">
        <f t="shared" si="3"/>
        <v>1</v>
      </c>
    </row>
    <row r="20" spans="1:23" ht="15">
      <c r="A20" s="7" t="s">
        <v>17</v>
      </c>
      <c r="B20" s="28">
        <f>rawdata07!B18</f>
        <v>7671.825310502709</v>
      </c>
      <c r="C20" s="28">
        <f>rawdata07!C18</f>
        <v>7367.733693529488</v>
      </c>
      <c r="D20" s="28">
        <f>rawdata07!D18</f>
        <v>7739.553004931083</v>
      </c>
      <c r="E20" s="28">
        <f>rawdata07!E18</f>
        <v>7971.503483887522</v>
      </c>
      <c r="F20" s="28">
        <f>rawdata07!F18</f>
        <v>7602.551749057935</v>
      </c>
      <c r="G20" s="34">
        <f t="shared" si="0"/>
        <v>3.187113776040381</v>
      </c>
      <c r="H20" s="8"/>
      <c r="I20" s="28">
        <f>rawdata07!G18</f>
        <v>8223.764981302505</v>
      </c>
      <c r="J20" s="28">
        <f>rawdata07!H18</f>
        <v>7672.20251269366</v>
      </c>
      <c r="K20" s="28">
        <f>rawdata07!I18</f>
        <v>8190.115956175634</v>
      </c>
      <c r="L20" s="28">
        <f>rawdata07!J18</f>
        <v>8647.217299967126</v>
      </c>
      <c r="M20" s="28">
        <f>rawdata07!K18</f>
        <v>8386.986596004612</v>
      </c>
      <c r="N20" s="34">
        <f t="shared" si="4"/>
        <v>9.31654348446019</v>
      </c>
      <c r="O20" s="26"/>
      <c r="P20" s="28">
        <f>rawdata07!L18</f>
        <v>482685</v>
      </c>
      <c r="Q20" s="28">
        <f>rawdata07!M18</f>
        <v>122896</v>
      </c>
      <c r="R20" s="28">
        <f>rawdata07!N18</f>
        <v>118838</v>
      </c>
      <c r="S20" s="28">
        <f>rawdata07!O18</f>
        <v>124717</v>
      </c>
      <c r="T20" s="28">
        <f>rawdata07!P18</f>
        <v>116234</v>
      </c>
      <c r="V20" s="1">
        <f t="shared" si="2"/>
        <v>1</v>
      </c>
      <c r="W20" s="1">
        <f t="shared" si="3"/>
        <v>1</v>
      </c>
    </row>
    <row r="21" spans="1:23" ht="15">
      <c r="A21" s="7" t="s">
        <v>18</v>
      </c>
      <c r="B21" s="28">
        <f>rawdata07!B19</f>
        <v>8286.274828454067</v>
      </c>
      <c r="C21" s="28">
        <f>rawdata07!C19</f>
        <v>7987.678257098395</v>
      </c>
      <c r="D21" s="28">
        <f>rawdata07!D19</f>
        <v>8218.739639386908</v>
      </c>
      <c r="E21" s="28">
        <f>rawdata07!E19</f>
        <v>8589.853433949927</v>
      </c>
      <c r="F21" s="28">
        <f>rawdata07!F19</f>
        <v>8268.57162883611</v>
      </c>
      <c r="G21" s="34">
        <f t="shared" si="0"/>
        <v>3.516583451368924</v>
      </c>
      <c r="H21" s="8"/>
      <c r="I21" s="28">
        <f>rawdata07!G19</f>
        <v>8982.827230952467</v>
      </c>
      <c r="J21" s="28">
        <f>rawdata07!H19</f>
        <v>8328.766890311828</v>
      </c>
      <c r="K21" s="28">
        <f>rawdata07!I19</f>
        <v>8736.477009002576</v>
      </c>
      <c r="L21" s="28">
        <f>rawdata07!J19</f>
        <v>9538.889040237556</v>
      </c>
      <c r="M21" s="28">
        <f>rawdata07!K19</f>
        <v>9266.106704360931</v>
      </c>
      <c r="N21" s="34">
        <f t="shared" si="4"/>
        <v>11.254244792700744</v>
      </c>
      <c r="O21" s="26"/>
      <c r="P21" s="28">
        <f>rawdata07!L19</f>
        <v>467659</v>
      </c>
      <c r="Q21" s="28">
        <f>rawdata07!M19</f>
        <v>117597</v>
      </c>
      <c r="R21" s="28">
        <f>rawdata07!N19</f>
        <v>117633</v>
      </c>
      <c r="S21" s="28">
        <f>rawdata07!O19</f>
        <v>146828</v>
      </c>
      <c r="T21" s="28">
        <f>rawdata07!P19</f>
        <v>85601</v>
      </c>
      <c r="V21" s="1">
        <f t="shared" si="2"/>
        <v>1</v>
      </c>
      <c r="W21" s="1">
        <f t="shared" si="3"/>
        <v>1</v>
      </c>
    </row>
    <row r="22" spans="1:23" ht="15">
      <c r="A22" s="7" t="s">
        <v>19</v>
      </c>
      <c r="B22" s="28">
        <f>rawdata07!B20</f>
        <v>7260.421423142827</v>
      </c>
      <c r="C22" s="28">
        <f>rawdata07!C20</f>
        <v>6878.980577434297</v>
      </c>
      <c r="D22" s="28">
        <f>rawdata07!D20</f>
        <v>7789.44081893794</v>
      </c>
      <c r="E22" s="28">
        <f>rawdata07!E20</f>
        <v>7010.235688118111</v>
      </c>
      <c r="F22" s="28">
        <f>rawdata07!F20</f>
        <v>7200.364445491226</v>
      </c>
      <c r="G22" s="34">
        <f t="shared" si="0"/>
        <v>4.671969406501778</v>
      </c>
      <c r="H22" s="8"/>
      <c r="I22" s="28">
        <f>rawdata07!G20</f>
        <v>8308.233585997346</v>
      </c>
      <c r="J22" s="28">
        <f>rawdata07!H20</f>
        <v>7519.623020890514</v>
      </c>
      <c r="K22" s="28">
        <f>rawdata07!I20</f>
        <v>8818.093410108766</v>
      </c>
      <c r="L22" s="28">
        <f>rawdata07!J20</f>
        <v>8084.015974591594</v>
      </c>
      <c r="M22" s="28">
        <f>rawdata07!K20</f>
        <v>8660.067806695137</v>
      </c>
      <c r="N22" s="34">
        <f t="shared" si="4"/>
        <v>15.166249460063556</v>
      </c>
      <c r="O22" s="26"/>
      <c r="P22" s="28">
        <f>rawdata07!L20</f>
        <v>646049</v>
      </c>
      <c r="Q22" s="28">
        <f>rawdata07!M20</f>
        <v>162131</v>
      </c>
      <c r="R22" s="28">
        <f>rawdata07!N20</f>
        <v>195375</v>
      </c>
      <c r="S22" s="28">
        <f>rawdata07!O20</f>
        <v>127202</v>
      </c>
      <c r="T22" s="28">
        <f>rawdata07!P20</f>
        <v>161341</v>
      </c>
      <c r="V22" s="1">
        <f t="shared" si="2"/>
        <v>1</v>
      </c>
      <c r="W22" s="1">
        <f t="shared" si="3"/>
        <v>1</v>
      </c>
    </row>
    <row r="23" spans="1:23" ht="15">
      <c r="A23" s="7" t="s">
        <v>20</v>
      </c>
      <c r="B23" s="28">
        <f>rawdata07!B21</f>
        <v>7278.488702954612</v>
      </c>
      <c r="C23" s="28">
        <f>rawdata07!C21</f>
        <v>7274.524424507424</v>
      </c>
      <c r="D23" s="28">
        <f>rawdata07!D21</f>
        <v>7545.287781988395</v>
      </c>
      <c r="E23" s="28">
        <f>rawdata07!E21</f>
        <v>6909.77090827491</v>
      </c>
      <c r="F23" s="28">
        <f>rawdata07!F21</f>
        <v>7331.045409814758</v>
      </c>
      <c r="G23" s="34">
        <f t="shared" si="0"/>
        <v>0.7769715518023286</v>
      </c>
      <c r="H23" s="8"/>
      <c r="I23" s="28">
        <f>rawdata07!G21</f>
        <v>8780.197486811141</v>
      </c>
      <c r="J23" s="28">
        <f>rawdata07!H21</f>
        <v>8648.608020806614</v>
      </c>
      <c r="K23" s="28">
        <f>rawdata07!I21</f>
        <v>9106.68836508548</v>
      </c>
      <c r="L23" s="28">
        <f>rawdata07!J21</f>
        <v>8293.725647529223</v>
      </c>
      <c r="M23" s="28">
        <f>rawdata07!K21</f>
        <v>9008.101601133852</v>
      </c>
      <c r="N23" s="34">
        <f t="shared" si="4"/>
        <v>4.156664048854767</v>
      </c>
      <c r="O23" s="26"/>
      <c r="P23" s="28">
        <f>rawdata07!L21</f>
        <v>650170</v>
      </c>
      <c r="Q23" s="28">
        <f>rawdata07!M21</f>
        <v>167639</v>
      </c>
      <c r="R23" s="28">
        <f>rawdata07!N21</f>
        <v>173899</v>
      </c>
      <c r="S23" s="28">
        <f>rawdata07!O21</f>
        <v>147059</v>
      </c>
      <c r="T23" s="28">
        <f>rawdata07!P21</f>
        <v>161573</v>
      </c>
      <c r="V23" s="1">
        <f t="shared" si="2"/>
        <v>1</v>
      </c>
      <c r="W23" s="1">
        <f t="shared" si="3"/>
        <v>1</v>
      </c>
    </row>
    <row r="24" spans="1:23" ht="15">
      <c r="A24" s="7" t="s">
        <v>21</v>
      </c>
      <c r="B24" s="28">
        <f>rawdata07!B22</f>
        <v>10533.9554307446</v>
      </c>
      <c r="C24" s="28">
        <f>rawdata07!C22</f>
        <v>11022.146679003903</v>
      </c>
      <c r="D24" s="28">
        <f>rawdata07!D22</f>
        <v>10162.049247779209</v>
      </c>
      <c r="E24" s="28">
        <f>rawdata07!E22</f>
        <v>10427.300201477501</v>
      </c>
      <c r="F24" s="28">
        <f>rawdata07!F22</f>
        <v>10501.575194826728</v>
      </c>
      <c r="G24" s="34">
        <f t="shared" si="0"/>
        <v>-4.722959141605439</v>
      </c>
      <c r="H24" s="8"/>
      <c r="I24" s="28">
        <f>rawdata07!G22</f>
        <v>11503.536214462987</v>
      </c>
      <c r="J24" s="28">
        <f>rawdata07!H22</f>
        <v>11628.354185943597</v>
      </c>
      <c r="K24" s="28">
        <f>rawdata07!I22</f>
        <v>10966.303040533412</v>
      </c>
      <c r="L24" s="28">
        <f>rawdata07!J22</f>
        <v>11486.694089993283</v>
      </c>
      <c r="M24" s="28">
        <f>rawdata07!K22</f>
        <v>11919.27126513016</v>
      </c>
      <c r="N24" s="34">
        <f t="shared" si="4"/>
        <v>2.5017906621577226</v>
      </c>
      <c r="O24" s="26"/>
      <c r="P24" s="28">
        <f>rawdata07!L22</f>
        <v>193003</v>
      </c>
      <c r="Q24" s="28">
        <f>rawdata07!M22</f>
        <v>49714</v>
      </c>
      <c r="R24" s="28">
        <f>rawdata07!N22</f>
        <v>47393</v>
      </c>
      <c r="S24" s="28">
        <f>rawdata07!O22</f>
        <v>47648</v>
      </c>
      <c r="T24" s="28">
        <f>rawdata07!P22</f>
        <v>48248</v>
      </c>
      <c r="V24" s="1">
        <f t="shared" si="2"/>
        <v>0</v>
      </c>
      <c r="W24" s="1">
        <f t="shared" si="3"/>
        <v>1</v>
      </c>
    </row>
    <row r="25" spans="1:23" ht="15">
      <c r="A25" s="7" t="s">
        <v>22</v>
      </c>
      <c r="B25" s="28">
        <f>rawdata07!B23</f>
        <v>10963.31078859612</v>
      </c>
      <c r="C25" s="28">
        <f>rawdata07!C23</f>
        <v>12025.639148387852</v>
      </c>
      <c r="D25" s="28">
        <f>rawdata07!D23</f>
        <v>10213.874703740807</v>
      </c>
      <c r="E25" s="28">
        <f>rawdata07!E23</f>
        <v>10592.278755177262</v>
      </c>
      <c r="F25" s="28">
        <f>rawdata07!F23</f>
        <v>10515.685514016064</v>
      </c>
      <c r="G25" s="34">
        <f t="shared" si="0"/>
        <v>-12.556119601960711</v>
      </c>
      <c r="H25" s="8"/>
      <c r="I25" s="28">
        <f>rawdata07!G23</f>
        <v>11723.784697759616</v>
      </c>
      <c r="J25" s="28">
        <f>rawdata07!H23</f>
        <v>12563.471900899054</v>
      </c>
      <c r="K25" s="28">
        <f>rawdata07!I23</f>
        <v>10786.302440931415</v>
      </c>
      <c r="L25" s="28">
        <f>rawdata07!J23</f>
        <v>11428.400738010496</v>
      </c>
      <c r="M25" s="28">
        <f>rawdata07!K23</f>
        <v>11690.359353130638</v>
      </c>
      <c r="N25" s="34">
        <f t="shared" si="4"/>
        <v>-6.949611975539464</v>
      </c>
      <c r="O25" s="26"/>
      <c r="P25" s="28">
        <f>rawdata07!L23</f>
        <v>851640</v>
      </c>
      <c r="Q25" s="28">
        <f>rawdata07!M23</f>
        <v>273176</v>
      </c>
      <c r="R25" s="28">
        <f>rawdata07!N23</f>
        <v>163708</v>
      </c>
      <c r="S25" s="28">
        <f>rawdata07!O23</f>
        <v>236853</v>
      </c>
      <c r="T25" s="28">
        <f>rawdata07!P23</f>
        <v>177903</v>
      </c>
      <c r="V25" s="1">
        <f t="shared" si="2"/>
        <v>0</v>
      </c>
      <c r="W25" s="1">
        <f t="shared" si="3"/>
        <v>0</v>
      </c>
    </row>
    <row r="26" spans="1:23" ht="15">
      <c r="A26" s="7" t="s">
        <v>23</v>
      </c>
      <c r="B26" s="28">
        <f>rawdata07!B24</f>
        <v>12520.894933749365</v>
      </c>
      <c r="C26" s="28">
        <f>rawdata07!C24</f>
        <v>11980.981688578855</v>
      </c>
      <c r="D26" s="28">
        <f>rawdata07!D24</f>
        <v>11160.682600518116</v>
      </c>
      <c r="E26" s="28">
        <f>rawdata07!E24</f>
        <v>12764.630134946323</v>
      </c>
      <c r="F26" s="28">
        <f>rawdata07!F24</f>
        <v>14181.98054298841</v>
      </c>
      <c r="G26" s="34">
        <f t="shared" si="0"/>
        <v>18.370772208989422</v>
      </c>
      <c r="H26" s="8"/>
      <c r="I26" s="28">
        <f>rawdata07!G24</f>
        <v>13313.902283309983</v>
      </c>
      <c r="J26" s="28">
        <f>rawdata07!H24</f>
        <v>12378.22016034134</v>
      </c>
      <c r="K26" s="28">
        <f>rawdata07!I24</f>
        <v>11641.5282657298</v>
      </c>
      <c r="L26" s="28">
        <f>rawdata07!J24</f>
        <v>13542.811841638453</v>
      </c>
      <c r="M26" s="28">
        <f>rawdata07!K24</f>
        <v>15708.925915036838</v>
      </c>
      <c r="N26" s="34">
        <f t="shared" si="4"/>
        <v>26.907792166815454</v>
      </c>
      <c r="O26" s="26"/>
      <c r="P26" s="28">
        <f>rawdata07!L24</f>
        <v>917878</v>
      </c>
      <c r="Q26" s="28">
        <f>rawdata07!M24</f>
        <v>236246</v>
      </c>
      <c r="R26" s="28">
        <f>rawdata07!N24</f>
        <v>225432</v>
      </c>
      <c r="S26" s="28">
        <f>rawdata07!O24</f>
        <v>228313</v>
      </c>
      <c r="T26" s="28">
        <f>rawdata07!P24</f>
        <v>227887</v>
      </c>
      <c r="V26" s="1">
        <f t="shared" si="2"/>
        <v>1</v>
      </c>
      <c r="W26" s="1">
        <f t="shared" si="3"/>
        <v>1</v>
      </c>
    </row>
    <row r="27" spans="1:23" ht="15">
      <c r="A27" s="7" t="s">
        <v>24</v>
      </c>
      <c r="B27" s="28">
        <f>rawdata07!B25</f>
        <v>8722.10873693792</v>
      </c>
      <c r="C27" s="28">
        <f>rawdata07!C25</f>
        <v>9155.50061500615</v>
      </c>
      <c r="D27" s="28">
        <f>rawdata07!D25</f>
        <v>8400.388702517024</v>
      </c>
      <c r="E27" s="28">
        <f>rawdata07!E25</f>
        <v>8236.982057148321</v>
      </c>
      <c r="F27" s="28">
        <f>rawdata07!F25</f>
        <v>9084.12119817167</v>
      </c>
      <c r="G27" s="34">
        <f t="shared" si="0"/>
        <v>-0.7796342312236655</v>
      </c>
      <c r="H27" s="8"/>
      <c r="I27" s="28">
        <f>rawdata07!G25</f>
        <v>9323.71420687313</v>
      </c>
      <c r="J27" s="28">
        <f>rawdata07!H25</f>
        <v>9333.822878228782</v>
      </c>
      <c r="K27" s="28">
        <f>rawdata07!I25</f>
        <v>8676.126433779957</v>
      </c>
      <c r="L27" s="28">
        <f>rawdata07!J25</f>
        <v>8741.224261735591</v>
      </c>
      <c r="M27" s="28">
        <f>rawdata07!K25</f>
        <v>10537.65864666545</v>
      </c>
      <c r="N27" s="34">
        <f t="shared" si="4"/>
        <v>12.897563882904015</v>
      </c>
      <c r="O27" s="26"/>
      <c r="P27" s="28">
        <f>rawdata07!L25</f>
        <v>1601774</v>
      </c>
      <c r="Q27" s="28">
        <f>rawdata07!M25</f>
        <v>406500</v>
      </c>
      <c r="R27" s="28">
        <f>rawdata07!N25</f>
        <v>398248</v>
      </c>
      <c r="S27" s="28">
        <f>rawdata07!O25</f>
        <v>397317</v>
      </c>
      <c r="T27" s="28">
        <f>rawdata07!P25</f>
        <v>399709</v>
      </c>
      <c r="V27" s="1">
        <f t="shared" si="2"/>
        <v>0</v>
      </c>
      <c r="W27" s="1">
        <f t="shared" si="3"/>
        <v>1</v>
      </c>
    </row>
    <row r="28" spans="1:23" ht="15">
      <c r="A28" s="7" t="s">
        <v>25</v>
      </c>
      <c r="B28" s="28">
        <f>rawdata07!B26</f>
        <v>8554.859280715656</v>
      </c>
      <c r="C28" s="28">
        <f>rawdata07!C26</f>
        <v>8095.30841424107</v>
      </c>
      <c r="D28" s="28">
        <f>rawdata07!D26</f>
        <v>8221.855630876447</v>
      </c>
      <c r="E28" s="28">
        <f>rawdata07!E26</f>
        <v>8498.020723340036</v>
      </c>
      <c r="F28" s="28">
        <f>rawdata07!F26</f>
        <v>9440.826756238795</v>
      </c>
      <c r="G28" s="34">
        <f t="shared" si="0"/>
        <v>16.620964553132065</v>
      </c>
      <c r="H28" s="8"/>
      <c r="I28" s="28">
        <f>rawdata07!G26</f>
        <v>9141.45958528242</v>
      </c>
      <c r="J28" s="28">
        <f>rawdata07!H26</f>
        <v>8386.25247138589</v>
      </c>
      <c r="K28" s="28">
        <f>rawdata07!I26</f>
        <v>8648.03893099961</v>
      </c>
      <c r="L28" s="28">
        <f>rawdata07!J26</f>
        <v>9043.756237976075</v>
      </c>
      <c r="M28" s="28">
        <f>rawdata07!K26</f>
        <v>10546.628680940506</v>
      </c>
      <c r="N28" s="34">
        <f t="shared" si="4"/>
        <v>25.760925001076185</v>
      </c>
      <c r="O28" s="26"/>
      <c r="P28" s="28">
        <f>rawdata07!L26</f>
        <v>805078</v>
      </c>
      <c r="Q28" s="28">
        <f>rawdata07!M26</f>
        <v>203833</v>
      </c>
      <c r="R28" s="28">
        <f>rawdata07!N26</f>
        <v>199738</v>
      </c>
      <c r="S28" s="28">
        <f>rawdata07!O26</f>
        <v>207399</v>
      </c>
      <c r="T28" s="28">
        <f>rawdata07!P26</f>
        <v>194108</v>
      </c>
      <c r="V28" s="1">
        <f t="shared" si="2"/>
        <v>1</v>
      </c>
      <c r="W28" s="1">
        <f t="shared" si="3"/>
        <v>1</v>
      </c>
    </row>
    <row r="29" spans="1:23" ht="15">
      <c r="A29" s="7" t="s">
        <v>26</v>
      </c>
      <c r="B29" s="28">
        <f>rawdata07!B27</f>
        <v>6053.0880527461795</v>
      </c>
      <c r="C29" s="28">
        <f>rawdata07!C27</f>
        <v>5993.913820334062</v>
      </c>
      <c r="D29" s="28">
        <f>rawdata07!D27</f>
        <v>5986.699971336145</v>
      </c>
      <c r="E29" s="28">
        <f>rawdata07!E27</f>
        <v>6006.385332443996</v>
      </c>
      <c r="F29" s="28">
        <f>rawdata07!F27</f>
        <v>6228.841083957984</v>
      </c>
      <c r="G29" s="34">
        <f t="shared" si="0"/>
        <v>3.9194301197148134</v>
      </c>
      <c r="H29" s="8"/>
      <c r="I29" s="28">
        <f>rawdata07!G27</f>
        <v>7447.2375409535825</v>
      </c>
      <c r="J29" s="28">
        <f>rawdata07!H27</f>
        <v>6891.318220251104</v>
      </c>
      <c r="K29" s="28">
        <f>rawdata07!I27</f>
        <v>7420.7116825682815</v>
      </c>
      <c r="L29" s="28">
        <f>rawdata07!J27</f>
        <v>7446.761782361841</v>
      </c>
      <c r="M29" s="28">
        <f>rawdata07!K27</f>
        <v>8050.462392872786</v>
      </c>
      <c r="N29" s="34">
        <f t="shared" si="4"/>
        <v>16.82035476486014</v>
      </c>
      <c r="O29" s="26"/>
      <c r="P29" s="28">
        <f>rawdata07!L27</f>
        <v>491410</v>
      </c>
      <c r="Q29" s="28">
        <f>rawdata07!M27</f>
        <v>125366</v>
      </c>
      <c r="R29" s="28">
        <f>rawdata07!N27</f>
        <v>122105</v>
      </c>
      <c r="S29" s="28">
        <f>rawdata07!O27</f>
        <v>122938</v>
      </c>
      <c r="T29" s="28">
        <f>rawdata07!P27</f>
        <v>121001</v>
      </c>
      <c r="V29" s="1">
        <f t="shared" si="2"/>
        <v>1</v>
      </c>
      <c r="W29" s="1">
        <f t="shared" si="3"/>
        <v>1</v>
      </c>
    </row>
    <row r="30" spans="1:23" ht="15">
      <c r="A30" s="7" t="s">
        <v>27</v>
      </c>
      <c r="B30" s="28">
        <f>rawdata07!B28</f>
        <v>7468.145630022568</v>
      </c>
      <c r="C30" s="28">
        <f>rawdata07!C28</f>
        <v>7982.604943491128</v>
      </c>
      <c r="D30" s="28">
        <f>rawdata07!D28</f>
        <v>7418.404281988468</v>
      </c>
      <c r="E30" s="28">
        <f>rawdata07!E28</f>
        <v>7075.045935777408</v>
      </c>
      <c r="F30" s="28">
        <f>rawdata07!F28</f>
        <v>7393.089456215129</v>
      </c>
      <c r="G30" s="34">
        <f t="shared" si="0"/>
        <v>-7.385001405545939</v>
      </c>
      <c r="H30" s="8"/>
      <c r="I30" s="28">
        <f>rawdata07!G28</f>
        <v>8200.76537507334</v>
      </c>
      <c r="J30" s="28">
        <f>rawdata07!H28</f>
        <v>8301.355951410651</v>
      </c>
      <c r="K30" s="28">
        <f>rawdata07!I28</f>
        <v>8023.257143611103</v>
      </c>
      <c r="L30" s="28">
        <f>rawdata07!J28</f>
        <v>7902.397410097122</v>
      </c>
      <c r="M30" s="28">
        <f>rawdata07!K28</f>
        <v>8581.096112262967</v>
      </c>
      <c r="N30" s="34">
        <f t="shared" si="4"/>
        <v>3.3698128653883304</v>
      </c>
      <c r="O30" s="26"/>
      <c r="P30" s="28">
        <f>rawdata07!L28</f>
        <v>910142</v>
      </c>
      <c r="Q30" s="28">
        <f>rawdata07!M28</f>
        <v>229433</v>
      </c>
      <c r="R30" s="28">
        <f>rawdata07!N28</f>
        <v>227371</v>
      </c>
      <c r="S30" s="28">
        <f>rawdata07!O28</f>
        <v>228580</v>
      </c>
      <c r="T30" s="28">
        <f>rawdata07!P28</f>
        <v>224758</v>
      </c>
      <c r="V30" s="1">
        <f t="shared" si="2"/>
        <v>0</v>
      </c>
      <c r="W30" s="1">
        <f t="shared" si="3"/>
        <v>1</v>
      </c>
    </row>
    <row r="31" spans="1:23" ht="15">
      <c r="A31" s="7" t="s">
        <v>28</v>
      </c>
      <c r="B31" s="28">
        <f>rawdata07!B29</f>
        <v>8057.44201366016</v>
      </c>
      <c r="C31" s="28">
        <f>rawdata07!C29</f>
        <v>7599.116767698933</v>
      </c>
      <c r="D31" s="28">
        <f>rawdata07!D29</f>
        <v>7854.260528893242</v>
      </c>
      <c r="E31" s="28">
        <f>rawdata07!E29</f>
        <v>7686.8101995324305</v>
      </c>
      <c r="F31" s="28">
        <f>rawdata07!F29</f>
        <v>9124.613332576553</v>
      </c>
      <c r="G31" s="34">
        <f t="shared" si="0"/>
        <v>20.07465619375595</v>
      </c>
      <c r="H31" s="8"/>
      <c r="I31" s="28">
        <f>rawdata07!G29</f>
        <v>8959.997226363415</v>
      </c>
      <c r="J31" s="28">
        <f>rawdata07!H29</f>
        <v>8097.566996735881</v>
      </c>
      <c r="K31" s="28">
        <f>rawdata07!I29</f>
        <v>8592.332447180635</v>
      </c>
      <c r="L31" s="28">
        <f>rawdata07!J29</f>
        <v>8534.632740716577</v>
      </c>
      <c r="M31" s="28">
        <f>rawdata07!K29</f>
        <v>10669.21134035247</v>
      </c>
      <c r="N31" s="34">
        <f t="shared" si="4"/>
        <v>31.75823484576561</v>
      </c>
      <c r="O31" s="26"/>
      <c r="P31" s="28">
        <f>rawdata07!L29</f>
        <v>144215</v>
      </c>
      <c r="Q31" s="28">
        <f>rawdata07!M29</f>
        <v>36457</v>
      </c>
      <c r="R31" s="28">
        <f>rawdata07!N29</f>
        <v>35735</v>
      </c>
      <c r="S31" s="28">
        <f>rawdata07!O29</f>
        <v>36786</v>
      </c>
      <c r="T31" s="28">
        <f>rawdata07!P29</f>
        <v>35237</v>
      </c>
      <c r="V31" s="1">
        <f t="shared" si="2"/>
        <v>1</v>
      </c>
      <c r="W31" s="1">
        <f t="shared" si="3"/>
        <v>1</v>
      </c>
    </row>
    <row r="32" spans="1:23" ht="15">
      <c r="A32" s="7" t="s">
        <v>29</v>
      </c>
      <c r="B32" s="28">
        <f>rawdata07!B30</f>
        <v>7809.728067902488</v>
      </c>
      <c r="C32" s="28">
        <f>rawdata07!C30</f>
        <v>7595.851096436234</v>
      </c>
      <c r="D32" s="28">
        <f>rawdata07!D30</f>
        <v>7924.400871459695</v>
      </c>
      <c r="E32" s="28">
        <f>rawdata07!E30</f>
        <v>8057.978146030827</v>
      </c>
      <c r="F32" s="28">
        <f>rawdata07!F30</f>
        <v>7666.297195291345</v>
      </c>
      <c r="G32" s="34">
        <f t="shared" si="0"/>
        <v>0.9274286444103979</v>
      </c>
      <c r="H32" s="8"/>
      <c r="I32" s="28">
        <f>rawdata07!G30</f>
        <v>8718.57163866576</v>
      </c>
      <c r="J32" s="28">
        <f>rawdata07!H30</f>
        <v>8167.614032154699</v>
      </c>
      <c r="K32" s="28">
        <f>rawdata07!I30</f>
        <v>8624.782135076253</v>
      </c>
      <c r="L32" s="28">
        <f>rawdata07!J30</f>
        <v>8959.128735798538</v>
      </c>
      <c r="M32" s="28">
        <f>rawdata07!K30</f>
        <v>9136.86809871901</v>
      </c>
      <c r="N32" s="34">
        <f t="shared" si="4"/>
        <v>11.86704051817947</v>
      </c>
      <c r="O32" s="26"/>
      <c r="P32" s="28">
        <f>rawdata07!L30</f>
        <v>285586</v>
      </c>
      <c r="Q32" s="28">
        <f>rawdata07!M30</f>
        <v>71778</v>
      </c>
      <c r="R32" s="28">
        <f>rawdata07!N30</f>
        <v>73440</v>
      </c>
      <c r="S32" s="28">
        <f>rawdata07!O30</f>
        <v>69095</v>
      </c>
      <c r="T32" s="28">
        <f>rawdata07!P30</f>
        <v>71273</v>
      </c>
      <c r="V32" s="1">
        <f t="shared" si="2"/>
        <v>1</v>
      </c>
      <c r="W32" s="1">
        <f t="shared" si="3"/>
        <v>1</v>
      </c>
    </row>
    <row r="33" spans="1:23" ht="15">
      <c r="A33" s="7" t="s">
        <v>30</v>
      </c>
      <c r="B33" s="28">
        <f>rawdata07!B31</f>
        <v>7344.480133969752</v>
      </c>
      <c r="C33" s="28">
        <f>rawdata07!C31</f>
        <v>7299.420478080985</v>
      </c>
      <c r="D33" s="28">
        <f>rawdata07!D31</f>
        <v>8472.475369458129</v>
      </c>
      <c r="E33" s="28">
        <f>rawdata07!E31</f>
        <v>8472.475369458129</v>
      </c>
      <c r="F33" s="28">
        <f>rawdata07!F31</f>
        <v>8472.475369458129</v>
      </c>
      <c r="G33" s="34">
        <f t="shared" si="0"/>
        <v>16.07052087079575</v>
      </c>
      <c r="H33" s="8"/>
      <c r="I33" s="28">
        <f>rawdata07!G31</f>
        <v>7992.8142636157645</v>
      </c>
      <c r="J33" s="28">
        <f>rawdata07!H31</f>
        <v>7936.830634965145</v>
      </c>
      <c r="K33" s="28">
        <f>rawdata07!I31</f>
        <v>9394.273399014779</v>
      </c>
      <c r="L33" s="28">
        <f>rawdata07!J31</f>
        <v>9394.273399014779</v>
      </c>
      <c r="M33" s="28">
        <f>rawdata07!K31</f>
        <v>9394.273399014779</v>
      </c>
      <c r="N33" s="34">
        <f t="shared" si="4"/>
        <v>18.363032186033724</v>
      </c>
      <c r="O33" s="26"/>
      <c r="P33" s="28">
        <f>rawdata07!L31</f>
        <v>422782</v>
      </c>
      <c r="Q33" s="28">
        <f>rawdata07!M31</f>
        <v>406542</v>
      </c>
      <c r="R33" s="28">
        <f>rawdata07!N31</f>
        <v>16240</v>
      </c>
      <c r="S33" s="28">
        <f>rawdata07!O31</f>
        <v>16240</v>
      </c>
      <c r="T33" s="28">
        <f>rawdata07!P31</f>
        <v>16240</v>
      </c>
      <c r="V33" s="1">
        <f t="shared" si="2"/>
        <v>1</v>
      </c>
      <c r="W33" s="1">
        <f t="shared" si="3"/>
        <v>1</v>
      </c>
    </row>
    <row r="34" spans="1:23" ht="15">
      <c r="A34" s="9" t="s">
        <v>31</v>
      </c>
      <c r="B34" s="28">
        <f>rawdata07!B32</f>
        <v>10352.614222781624</v>
      </c>
      <c r="C34" s="28">
        <f>rawdata07!C32</f>
        <v>10899.692258181307</v>
      </c>
      <c r="D34" s="28">
        <f>rawdata07!D32</f>
        <v>10948.629518978205</v>
      </c>
      <c r="E34" s="28">
        <f>rawdata07!E32</f>
        <v>9976.235667802914</v>
      </c>
      <c r="F34" s="28">
        <f>rawdata07!F32</f>
        <v>9561.715503238192</v>
      </c>
      <c r="G34" s="34">
        <f t="shared" si="0"/>
        <v>-12.275362673095923</v>
      </c>
      <c r="H34" s="8"/>
      <c r="I34" s="28">
        <f>rawdata07!G32</f>
        <v>11041.93832599119</v>
      </c>
      <c r="J34" s="28">
        <f>rawdata07!H32</f>
        <v>11259.951324496651</v>
      </c>
      <c r="K34" s="28">
        <f>rawdata07!I32</f>
        <v>11539.02913400036</v>
      </c>
      <c r="L34" s="28">
        <f>rawdata07!J32</f>
        <v>10746.28137589092</v>
      </c>
      <c r="M34" s="28">
        <f>rawdata07!K32</f>
        <v>10612.32411450752</v>
      </c>
      <c r="N34" s="34">
        <f t="shared" si="4"/>
        <v>-5.751598664375939</v>
      </c>
      <c r="O34" s="26"/>
      <c r="P34" s="28">
        <f>rawdata07!L32</f>
        <v>198625</v>
      </c>
      <c r="Q34" s="28">
        <f>rawdata07!M32</f>
        <v>49717</v>
      </c>
      <c r="R34" s="28">
        <f>rawdata07!N32</f>
        <v>49873</v>
      </c>
      <c r="S34" s="28">
        <f>rawdata07!O32</f>
        <v>51632</v>
      </c>
      <c r="T34" s="28">
        <f>rawdata07!P32</f>
        <v>47403</v>
      </c>
      <c r="V34" s="1">
        <f t="shared" si="2"/>
        <v>0</v>
      </c>
      <c r="W34" s="1">
        <f t="shared" si="3"/>
        <v>0</v>
      </c>
    </row>
    <row r="35" spans="1:23" ht="15">
      <c r="A35" s="9" t="s">
        <v>32</v>
      </c>
      <c r="B35" s="28">
        <f>rawdata07!B33</f>
        <v>15004.991126637737</v>
      </c>
      <c r="C35" s="28">
        <f>rawdata07!C33</f>
        <v>14417.367129040844</v>
      </c>
      <c r="D35" s="28">
        <f>rawdata07!D33</f>
        <v>13857.141576123508</v>
      </c>
      <c r="E35" s="28">
        <f>rawdata07!E33</f>
        <v>13711.946508172363</v>
      </c>
      <c r="F35" s="28">
        <f>rawdata07!F33</f>
        <v>18055.815333705017</v>
      </c>
      <c r="G35" s="34">
        <f t="shared" si="0"/>
        <v>25.236564846401542</v>
      </c>
      <c r="H35" s="8"/>
      <c r="I35" s="28">
        <f>rawdata07!G33</f>
        <v>15690.557595680017</v>
      </c>
      <c r="J35" s="28">
        <f>rawdata07!H33</f>
        <v>14700.174499423265</v>
      </c>
      <c r="K35" s="28">
        <f>rawdata07!I33</f>
        <v>14235.692188130502</v>
      </c>
      <c r="L35" s="28">
        <f>rawdata07!J33</f>
        <v>14311.988112927193</v>
      </c>
      <c r="M35" s="28">
        <f>rawdata07!K33</f>
        <v>19543.70567535325</v>
      </c>
      <c r="N35" s="34">
        <f t="shared" si="4"/>
        <v>32.94880054736773</v>
      </c>
      <c r="O35" s="26"/>
      <c r="P35" s="28">
        <f>rawdata07!L33</f>
        <v>1342783</v>
      </c>
      <c r="Q35" s="28">
        <f>rawdata07!M33</f>
        <v>338110</v>
      </c>
      <c r="R35" s="28">
        <f>rawdata07!N33</f>
        <v>334555</v>
      </c>
      <c r="S35" s="28">
        <f>rawdata07!O33</f>
        <v>336500</v>
      </c>
      <c r="T35" s="28">
        <f>rawdata07!P33</f>
        <v>333618</v>
      </c>
      <c r="V35" s="1">
        <f t="shared" si="2"/>
        <v>1</v>
      </c>
      <c r="W35" s="1">
        <f t="shared" si="3"/>
        <v>1</v>
      </c>
    </row>
    <row r="36" spans="1:23" ht="15">
      <c r="A36" s="9" t="s">
        <v>33</v>
      </c>
      <c r="B36" s="28">
        <f>rawdata07!B34</f>
        <v>7514.270200356297</v>
      </c>
      <c r="C36" s="28">
        <f>rawdata07!C34</f>
        <v>7212.034844325223</v>
      </c>
      <c r="D36" s="28">
        <f>rawdata07!D34</f>
        <v>7718.738086160884</v>
      </c>
      <c r="E36" s="28">
        <f>rawdata07!E34</f>
        <v>7180.200691457964</v>
      </c>
      <c r="F36" s="28">
        <f>rawdata07!F34</f>
        <v>8341.200971884762</v>
      </c>
      <c r="G36" s="34">
        <f t="shared" si="0"/>
        <v>15.656692624662249</v>
      </c>
      <c r="H36" s="8"/>
      <c r="I36" s="28">
        <f>rawdata07!G34</f>
        <v>8635.057471264368</v>
      </c>
      <c r="J36" s="28">
        <f>rawdata07!H34</f>
        <v>8106.160627589049</v>
      </c>
      <c r="K36" s="28">
        <f>rawdata07!I34</f>
        <v>8716.831871902401</v>
      </c>
      <c r="L36" s="28">
        <f>rawdata07!J34</f>
        <v>8335.308927517377</v>
      </c>
      <c r="M36" s="28">
        <f>rawdata07!K34</f>
        <v>9860.812217979868</v>
      </c>
      <c r="N36" s="34">
        <f t="shared" si="4"/>
        <v>21.645902061438566</v>
      </c>
      <c r="O36" s="26"/>
      <c r="P36" s="28">
        <f>rawdata07!L34</f>
        <v>327816</v>
      </c>
      <c r="Q36" s="28">
        <f>rawdata07!M34</f>
        <v>143151</v>
      </c>
      <c r="R36" s="28">
        <f>rawdata07!N34</f>
        <v>20984</v>
      </c>
      <c r="S36" s="28">
        <f>rawdata07!O34</f>
        <v>83013</v>
      </c>
      <c r="T36" s="28">
        <f>rawdata07!P34</f>
        <v>80668</v>
      </c>
      <c r="V36" s="1">
        <f t="shared" si="2"/>
        <v>1</v>
      </c>
      <c r="W36" s="1">
        <f t="shared" si="3"/>
        <v>1</v>
      </c>
    </row>
    <row r="37" spans="1:23" ht="15">
      <c r="A37" s="9" t="s">
        <v>34</v>
      </c>
      <c r="B37" s="28">
        <f>rawdata07!B35</f>
        <v>15181.89886034972</v>
      </c>
      <c r="C37" s="28">
        <f>rawdata07!C35</f>
        <v>16451.799977639126</v>
      </c>
      <c r="D37" s="28">
        <f>rawdata07!D35</f>
        <v>14642.71570582821</v>
      </c>
      <c r="E37" s="28">
        <f>rawdata07!E35</f>
        <v>14940.397361741354</v>
      </c>
      <c r="F37" s="28">
        <f>rawdata07!F35</f>
        <v>13705.461633726853</v>
      </c>
      <c r="G37" s="34">
        <f t="shared" si="0"/>
        <v>-16.693239327277425</v>
      </c>
      <c r="H37" s="8"/>
      <c r="I37" s="28">
        <f>rawdata07!G35</f>
        <v>16360.545260111514</v>
      </c>
      <c r="J37" s="28">
        <f>rawdata07!H35</f>
        <v>16801.89428534506</v>
      </c>
      <c r="K37" s="28">
        <f>rawdata07!I35</f>
        <v>15399.112321103697</v>
      </c>
      <c r="L37" s="28">
        <f>rawdata07!J35</f>
        <v>16714.136171538747</v>
      </c>
      <c r="M37" s="28">
        <f>rawdata07!K35</f>
        <v>15846.593532217996</v>
      </c>
      <c r="N37" s="34">
        <f t="shared" si="4"/>
        <v>-5.685672918203616</v>
      </c>
      <c r="O37" s="26"/>
      <c r="P37" s="28">
        <f>rawdata07!L35</f>
        <v>2753915</v>
      </c>
      <c r="Q37" s="28">
        <f>rawdata07!M35</f>
        <v>688703</v>
      </c>
      <c r="R37" s="28">
        <f>rawdata07!N35</f>
        <v>696423</v>
      </c>
      <c r="S37" s="28">
        <f>rawdata07!O35</f>
        <v>1232328</v>
      </c>
      <c r="T37" s="28">
        <f>rawdata07!P35</f>
        <v>136461</v>
      </c>
      <c r="V37" s="1">
        <f t="shared" si="2"/>
        <v>0</v>
      </c>
      <c r="W37" s="1">
        <f t="shared" si="3"/>
        <v>0</v>
      </c>
    </row>
    <row r="38" spans="1:23" ht="15">
      <c r="A38" s="9" t="s">
        <v>35</v>
      </c>
      <c r="B38" s="28">
        <f>rawdata07!B36</f>
        <v>7140.396517255817</v>
      </c>
      <c r="C38" s="28">
        <f>rawdata07!C36</f>
        <v>7208.690787942992</v>
      </c>
      <c r="D38" s="28">
        <f>rawdata07!D36</f>
        <v>7017.881282634462</v>
      </c>
      <c r="E38" s="28">
        <f>rawdata07!E36</f>
        <v>7108.928337949151</v>
      </c>
      <c r="F38" s="28">
        <f>rawdata07!F36</f>
        <v>7201.638616458813</v>
      </c>
      <c r="G38" s="34">
        <f t="shared" si="0"/>
        <v>-0.09782874160692383</v>
      </c>
      <c r="H38" s="8"/>
      <c r="I38" s="28">
        <f>rawdata07!G36</f>
        <v>7975.976467326766</v>
      </c>
      <c r="J38" s="28">
        <f>rawdata07!H36</f>
        <v>7809.662536446756</v>
      </c>
      <c r="K38" s="28">
        <f>rawdata07!I36</f>
        <v>7795.96694108979</v>
      </c>
      <c r="L38" s="28">
        <f>rawdata07!J36</f>
        <v>7958.0416255601385</v>
      </c>
      <c r="M38" s="28">
        <f>rawdata07!K36</f>
        <v>8349.082386314496</v>
      </c>
      <c r="N38" s="34">
        <f t="shared" si="4"/>
        <v>6.9070826985203535</v>
      </c>
      <c r="O38" s="26"/>
      <c r="P38" s="28">
        <f>rawdata07!L36</f>
        <v>1399586</v>
      </c>
      <c r="Q38" s="28">
        <f>rawdata07!M36</f>
        <v>404014</v>
      </c>
      <c r="R38" s="28">
        <f>rawdata07!N36</f>
        <v>312170</v>
      </c>
      <c r="S38" s="28">
        <f>rawdata07!O36</f>
        <v>336524</v>
      </c>
      <c r="T38" s="28">
        <f>rawdata07!P36</f>
        <v>346878</v>
      </c>
      <c r="V38" s="1">
        <f t="shared" si="2"/>
        <v>0</v>
      </c>
      <c r="W38" s="1">
        <f t="shared" si="3"/>
        <v>1</v>
      </c>
    </row>
    <row r="39" spans="1:23" ht="15">
      <c r="A39" s="9" t="s">
        <v>36</v>
      </c>
      <c r="B39" s="28">
        <f>rawdata07!B37</f>
        <v>7525.313598908308</v>
      </c>
      <c r="C39" s="28">
        <f>rawdata07!C37</f>
        <v>6941.874011816593</v>
      </c>
      <c r="D39" s="28">
        <f>rawdata07!D37</f>
        <v>7734.267655949437</v>
      </c>
      <c r="E39" s="28">
        <f>rawdata07!E37</f>
        <v>7529.965014312327</v>
      </c>
      <c r="F39" s="28">
        <f>rawdata07!F37</f>
        <v>7887.321571434587</v>
      </c>
      <c r="G39" s="34">
        <f t="shared" si="0"/>
        <v>13.619486006352671</v>
      </c>
      <c r="H39" s="8"/>
      <c r="I39" s="28">
        <f>rawdata07!G37</f>
        <v>8611.116359628404</v>
      </c>
      <c r="J39" s="28">
        <f>rawdata07!H37</f>
        <v>7700.840475992344</v>
      </c>
      <c r="K39" s="28">
        <f>rawdata07!I37</f>
        <v>8524.280610842854</v>
      </c>
      <c r="L39" s="28">
        <f>rawdata07!J37</f>
        <v>8418.601481212232</v>
      </c>
      <c r="M39" s="28">
        <f>rawdata07!K37</f>
        <v>9803.86542591267</v>
      </c>
      <c r="N39" s="34">
        <f t="shared" si="4"/>
        <v>27.309031481389397</v>
      </c>
      <c r="O39" s="26"/>
      <c r="P39" s="28">
        <f>rawdata07!L37</f>
        <v>95265</v>
      </c>
      <c r="Q39" s="28">
        <f>rawdata07!M37</f>
        <v>24034</v>
      </c>
      <c r="R39" s="28">
        <f>rawdata07!N37</f>
        <v>25473</v>
      </c>
      <c r="S39" s="28">
        <f>rawdata07!O37</f>
        <v>22009</v>
      </c>
      <c r="T39" s="28">
        <f>rawdata07!P37</f>
        <v>23749</v>
      </c>
      <c r="V39" s="1">
        <f t="shared" si="2"/>
        <v>1</v>
      </c>
      <c r="W39" s="1">
        <f t="shared" si="3"/>
        <v>1</v>
      </c>
    </row>
    <row r="40" spans="1:23" ht="15">
      <c r="A40" s="7" t="s">
        <v>37</v>
      </c>
      <c r="B40" s="28">
        <f>rawdata07!B38</f>
        <v>8576.527951917527</v>
      </c>
      <c r="C40" s="28">
        <f>rawdata07!C38</f>
        <v>8744.444920828699</v>
      </c>
      <c r="D40" s="28">
        <f>rawdata07!D38</f>
        <v>8122.433472150395</v>
      </c>
      <c r="E40" s="28">
        <f>rawdata07!E38</f>
        <v>8004.0990469199805</v>
      </c>
      <c r="F40" s="28">
        <f>rawdata07!F38</f>
        <v>9432.152716512906</v>
      </c>
      <c r="G40" s="34">
        <f t="shared" si="0"/>
        <v>7.864510576836414</v>
      </c>
      <c r="H40" s="8"/>
      <c r="I40" s="28">
        <f>rawdata07!G38</f>
        <v>9338.622632765566</v>
      </c>
      <c r="J40" s="28">
        <f>rawdata07!H38</f>
        <v>9066.243487012387</v>
      </c>
      <c r="K40" s="28">
        <f>rawdata07!I38</f>
        <v>8566.344121142836</v>
      </c>
      <c r="L40" s="28">
        <f>rawdata07!J38</f>
        <v>8722.329139475405</v>
      </c>
      <c r="M40" s="28">
        <f>rawdata07!K38</f>
        <v>11002.416400520666</v>
      </c>
      <c r="N40" s="34">
        <f t="shared" si="4"/>
        <v>21.35584507830496</v>
      </c>
      <c r="O40" s="26"/>
      <c r="P40" s="28">
        <f>rawdata07!L38</f>
        <v>1758645</v>
      </c>
      <c r="Q40" s="28">
        <f>rawdata07!M38</f>
        <v>443153</v>
      </c>
      <c r="R40" s="28">
        <f>rawdata07!N38</f>
        <v>440868</v>
      </c>
      <c r="S40" s="28">
        <f>rawdata07!O38</f>
        <v>435955</v>
      </c>
      <c r="T40" s="28">
        <f>rawdata07!P38</f>
        <v>438669</v>
      </c>
      <c r="V40" s="1">
        <f t="shared" si="2"/>
        <v>1</v>
      </c>
      <c r="W40" s="1">
        <f t="shared" si="3"/>
        <v>1</v>
      </c>
    </row>
    <row r="41" spans="1:23" ht="15">
      <c r="A41" s="7" t="s">
        <v>38</v>
      </c>
      <c r="B41" s="28">
        <f>rawdata07!B39</f>
        <v>6281.3987346632375</v>
      </c>
      <c r="C41" s="28">
        <f>rawdata07!C39</f>
        <v>5982.898301064799</v>
      </c>
      <c r="D41" s="28">
        <f>rawdata07!D39</f>
        <v>6311.466569685417</v>
      </c>
      <c r="E41" s="28">
        <f>rawdata07!E39</f>
        <v>6479.401656346046</v>
      </c>
      <c r="F41" s="28">
        <f>rawdata07!F39</f>
        <v>6312.969354235103</v>
      </c>
      <c r="G41" s="34">
        <f t="shared" si="0"/>
        <v>5.516908972221045</v>
      </c>
      <c r="H41" s="8"/>
      <c r="I41" s="28">
        <f>rawdata07!G39</f>
        <v>7205.7653218741525</v>
      </c>
      <c r="J41" s="28">
        <f>rawdata07!H39</f>
        <v>6466.239748342883</v>
      </c>
      <c r="K41" s="28">
        <f>rawdata07!I39</f>
        <v>7092.268044469247</v>
      </c>
      <c r="L41" s="28">
        <f>rawdata07!J39</f>
        <v>7586.756297092563</v>
      </c>
      <c r="M41" s="28">
        <f>rawdata07!K39</f>
        <v>7713.842571416691</v>
      </c>
      <c r="N41" s="34">
        <f t="shared" si="4"/>
        <v>19.294100924629856</v>
      </c>
      <c r="O41" s="26"/>
      <c r="P41" s="28">
        <f>rawdata07!L39</f>
        <v>638091</v>
      </c>
      <c r="Q41" s="28">
        <f>rawdata07!M39</f>
        <v>160218</v>
      </c>
      <c r="R41" s="28">
        <f>rawdata07!N39</f>
        <v>159481</v>
      </c>
      <c r="S41" s="28">
        <f>rawdata07!O39</f>
        <v>198147</v>
      </c>
      <c r="T41" s="28">
        <f>rawdata07!P39</f>
        <v>120245</v>
      </c>
      <c r="V41" s="1">
        <f t="shared" si="2"/>
        <v>1</v>
      </c>
      <c r="W41" s="1">
        <f t="shared" si="3"/>
        <v>1</v>
      </c>
    </row>
    <row r="42" spans="1:23" ht="15">
      <c r="A42" s="7" t="s">
        <v>39</v>
      </c>
      <c r="B42" s="28">
        <f>rawdata07!B40</f>
        <v>7628.777020133839</v>
      </c>
      <c r="C42" s="28">
        <f>rawdata07!C40</f>
        <v>7264.73065154535</v>
      </c>
      <c r="D42" s="28">
        <f>rawdata07!D40</f>
        <v>7495.470247506575</v>
      </c>
      <c r="E42" s="28">
        <f>rawdata07!E40</f>
        <v>7813.329096830566</v>
      </c>
      <c r="F42" s="28">
        <f>rawdata07!F40</f>
        <v>7949.707134281661</v>
      </c>
      <c r="G42" s="34">
        <f t="shared" si="0"/>
        <v>9.428793930448098</v>
      </c>
      <c r="H42" s="8"/>
      <c r="I42" s="28">
        <f>rawdata07!G40</f>
        <v>8480.619073419382</v>
      </c>
      <c r="J42" s="28">
        <f>rawdata07!H40</f>
        <v>7760.3163686382395</v>
      </c>
      <c r="K42" s="28">
        <f>rawdata07!I40</f>
        <v>8227.63411289537</v>
      </c>
      <c r="L42" s="28">
        <f>rawdata07!J40</f>
        <v>8905.834097588804</v>
      </c>
      <c r="M42" s="28">
        <f>rawdata07!K40</f>
        <v>9044.63200785826</v>
      </c>
      <c r="N42" s="34">
        <f t="shared" si="4"/>
        <v>16.549784547577513</v>
      </c>
      <c r="O42" s="26"/>
      <c r="P42" s="28">
        <f>rawdata07!L40</f>
        <v>551857</v>
      </c>
      <c r="Q42" s="28">
        <f>rawdata07!M40</f>
        <v>142492</v>
      </c>
      <c r="R42" s="28">
        <f>rawdata07!N40</f>
        <v>133451</v>
      </c>
      <c r="S42" s="28">
        <f>rawdata07!O40</f>
        <v>138479</v>
      </c>
      <c r="T42" s="28">
        <f>rawdata07!P40</f>
        <v>137435</v>
      </c>
      <c r="V42" s="1">
        <f t="shared" si="2"/>
        <v>1</v>
      </c>
      <c r="W42" s="1">
        <f t="shared" si="3"/>
        <v>1</v>
      </c>
    </row>
    <row r="43" spans="1:23" ht="15">
      <c r="A43" s="7" t="s">
        <v>40</v>
      </c>
      <c r="B43" s="28">
        <f>rawdata07!B41</f>
        <v>9338.697867762296</v>
      </c>
      <c r="C43" s="28">
        <f>rawdata07!C41</f>
        <v>10566.729236266876</v>
      </c>
      <c r="D43" s="28">
        <f>rawdata07!D41</f>
        <v>9400.197869483647</v>
      </c>
      <c r="E43" s="28">
        <f>rawdata07!E41</f>
        <v>9106.017582466684</v>
      </c>
      <c r="F43" s="28">
        <f>rawdata07!F41</f>
        <v>8257.528982584954</v>
      </c>
      <c r="G43" s="34">
        <f t="shared" si="0"/>
        <v>-21.853500757418292</v>
      </c>
      <c r="H43" s="8"/>
      <c r="I43" s="28">
        <f>rawdata07!G41</f>
        <v>10029.344753134283</v>
      </c>
      <c r="J43" s="28">
        <f>rawdata07!H41</f>
        <v>10828.726448870246</v>
      </c>
      <c r="K43" s="28">
        <f>rawdata07!I41</f>
        <v>9773.706154698375</v>
      </c>
      <c r="L43" s="28">
        <f>rawdata07!J41</f>
        <v>9746.408105360753</v>
      </c>
      <c r="M43" s="28">
        <f>rawdata07!K41</f>
        <v>9762.565300626236</v>
      </c>
      <c r="N43" s="34">
        <f t="shared" si="4"/>
        <v>-9.845674403893002</v>
      </c>
      <c r="O43" s="26"/>
      <c r="P43" s="28">
        <f>rawdata07!L41</f>
        <v>1760451</v>
      </c>
      <c r="Q43" s="28">
        <f>rawdata07!M41</f>
        <v>442707</v>
      </c>
      <c r="R43" s="28">
        <f>rawdata07!N41</f>
        <v>438673</v>
      </c>
      <c r="S43" s="28">
        <f>rawdata07!O41</f>
        <v>447605</v>
      </c>
      <c r="T43" s="28">
        <f>rawdata07!P41</f>
        <v>431466</v>
      </c>
      <c r="V43" s="1">
        <f t="shared" si="2"/>
        <v>0</v>
      </c>
      <c r="W43" s="1">
        <f t="shared" si="3"/>
        <v>0</v>
      </c>
    </row>
    <row r="44" spans="1:23" ht="15">
      <c r="A44" s="9" t="s">
        <v>41</v>
      </c>
      <c r="B44" s="28">
        <f>rawdata07!B42</f>
        <v>12149.424121303116</v>
      </c>
      <c r="C44" s="28">
        <f>rawdata07!C42</f>
        <v>11759.847818210052</v>
      </c>
      <c r="D44" s="28">
        <f>rawdata07!D42</f>
        <v>13020.51528063888</v>
      </c>
      <c r="E44" s="28">
        <f>rawdata07!E42</f>
        <v>11675.516911212897</v>
      </c>
      <c r="F44" s="28">
        <f>rawdata07!F42</f>
        <v>12220.4706484933</v>
      </c>
      <c r="G44" s="34">
        <f t="shared" si="0"/>
        <v>3.9169114890243413</v>
      </c>
      <c r="H44" s="8"/>
      <c r="I44" s="28">
        <f>rawdata07!G42</f>
        <v>13242.288365424283</v>
      </c>
      <c r="J44" s="28">
        <f>rawdata07!H42</f>
        <v>12293.467570785237</v>
      </c>
      <c r="K44" s="28">
        <f>rawdata07!I42</f>
        <v>13725.87973022547</v>
      </c>
      <c r="L44" s="28">
        <f>rawdata07!J42</f>
        <v>12797.039567321377</v>
      </c>
      <c r="M44" s="28">
        <f>rawdata07!K42</f>
        <v>14287.425660871297</v>
      </c>
      <c r="N44" s="34">
        <f t="shared" si="4"/>
        <v>16.219655508951714</v>
      </c>
      <c r="O44" s="26"/>
      <c r="P44" s="28">
        <f>rawdata07!L42</f>
        <v>147861</v>
      </c>
      <c r="Q44" s="28">
        <f>rawdata07!M42</f>
        <v>38638</v>
      </c>
      <c r="R44" s="28">
        <f>rawdata07!N42</f>
        <v>35437</v>
      </c>
      <c r="S44" s="28">
        <f>rawdata07!O42</f>
        <v>38643</v>
      </c>
      <c r="T44" s="28">
        <f>rawdata07!P42</f>
        <v>35143</v>
      </c>
      <c r="V44" s="1">
        <f t="shared" si="2"/>
        <v>1</v>
      </c>
      <c r="W44" s="1">
        <f t="shared" si="3"/>
        <v>1</v>
      </c>
    </row>
    <row r="45" spans="1:23" ht="15">
      <c r="A45" s="9" t="s">
        <v>42</v>
      </c>
      <c r="B45" s="28">
        <f>rawdata07!B43</f>
        <v>7585.347358818666</v>
      </c>
      <c r="C45" s="28">
        <f>rawdata07!C43</f>
        <v>7364.214317018951</v>
      </c>
      <c r="D45" s="28">
        <f>rawdata07!D43</f>
        <v>7821.143902828439</v>
      </c>
      <c r="E45" s="28">
        <f>rawdata07!E43</f>
        <v>7572.904612785934</v>
      </c>
      <c r="F45" s="28">
        <f>rawdata07!F43</f>
        <v>7619.7712711813665</v>
      </c>
      <c r="G45" s="34">
        <f t="shared" si="0"/>
        <v>3.4702541664467117</v>
      </c>
      <c r="H45" s="8"/>
      <c r="I45" s="28">
        <f>rawdata07!G43</f>
        <v>8550.568716326006</v>
      </c>
      <c r="J45" s="28">
        <f>rawdata07!H43</f>
        <v>7990.99707999134</v>
      </c>
      <c r="K45" s="28">
        <f>rawdata07!I43</f>
        <v>8736.84339805706</v>
      </c>
      <c r="L45" s="28">
        <f>rawdata07!J43</f>
        <v>8581.882297453672</v>
      </c>
      <c r="M45" s="28">
        <f>rawdata07!K43</f>
        <v>8969.283276450511</v>
      </c>
      <c r="N45" s="34">
        <f t="shared" si="4"/>
        <v>12.242354573107056</v>
      </c>
      <c r="O45" s="26"/>
      <c r="P45" s="28">
        <f>rawdata07!L43</f>
        <v>701580</v>
      </c>
      <c r="Q45" s="28">
        <f>rawdata07!M43</f>
        <v>189383</v>
      </c>
      <c r="R45" s="28">
        <f>rawdata07!N43</f>
        <v>162846</v>
      </c>
      <c r="S45" s="28">
        <f>rawdata07!O43</f>
        <v>182341</v>
      </c>
      <c r="T45" s="28">
        <f>rawdata07!P43</f>
        <v>167010</v>
      </c>
      <c r="V45" s="1">
        <f t="shared" si="2"/>
        <v>1</v>
      </c>
      <c r="W45" s="1">
        <f t="shared" si="3"/>
        <v>1</v>
      </c>
    </row>
    <row r="46" spans="1:23" ht="15">
      <c r="A46" s="9" t="s">
        <v>43</v>
      </c>
      <c r="B46" s="28">
        <f>rawdata07!B44</f>
        <v>6895.817993172233</v>
      </c>
      <c r="C46" s="28">
        <f>rawdata07!C44</f>
        <v>6566.906443168569</v>
      </c>
      <c r="D46" s="28">
        <f>rawdata07!D44</f>
        <v>6390.311998324842</v>
      </c>
      <c r="E46" s="28">
        <f>rawdata07!E44</f>
        <v>6887.321230798863</v>
      </c>
      <c r="F46" s="28">
        <f>rawdata07!F44</f>
        <v>8135.224274406332</v>
      </c>
      <c r="G46" s="34">
        <f t="shared" si="0"/>
        <v>23.882140621468043</v>
      </c>
      <c r="H46" s="8"/>
      <c r="I46" s="28">
        <f>rawdata07!G44</f>
        <v>7923.940692148069</v>
      </c>
      <c r="J46" s="28">
        <f>rawdata07!H44</f>
        <v>7323.412305594052</v>
      </c>
      <c r="K46" s="28">
        <f>rawdata07!I44</f>
        <v>7099.74174635304</v>
      </c>
      <c r="L46" s="28">
        <f>rawdata07!J44</f>
        <v>7817.378533249867</v>
      </c>
      <c r="M46" s="28">
        <f>rawdata07!K44</f>
        <v>10316.952506596306</v>
      </c>
      <c r="N46" s="34">
        <f t="shared" si="4"/>
        <v>40.876302959422524</v>
      </c>
      <c r="O46" s="26"/>
      <c r="P46" s="28">
        <f>rawdata07!L44</f>
        <v>119512</v>
      </c>
      <c r="Q46" s="28">
        <f>rawdata07!M44</f>
        <v>45459</v>
      </c>
      <c r="R46" s="28">
        <f>rawdata07!N44</f>
        <v>14327</v>
      </c>
      <c r="S46" s="28">
        <f>rawdata07!O44</f>
        <v>41534</v>
      </c>
      <c r="T46" s="28">
        <f>rawdata07!P44</f>
        <v>18192</v>
      </c>
      <c r="V46" s="1">
        <f t="shared" si="2"/>
        <v>1</v>
      </c>
      <c r="W46" s="1">
        <f t="shared" si="3"/>
        <v>1</v>
      </c>
    </row>
    <row r="47" spans="1:23" ht="15">
      <c r="A47" s="7" t="s">
        <v>44</v>
      </c>
      <c r="B47" s="28">
        <f>rawdata07!B45</f>
        <v>6293.462524691131</v>
      </c>
      <c r="C47" s="28">
        <f>rawdata07!C45</f>
        <v>6179.62190832766</v>
      </c>
      <c r="D47" s="28">
        <f>rawdata07!D45</f>
        <v>6267.133573938374</v>
      </c>
      <c r="E47" s="28">
        <f>rawdata07!E45</f>
        <v>6315.284695529656</v>
      </c>
      <c r="F47" s="28">
        <f>rawdata07!F45</f>
        <v>6426.221700321079</v>
      </c>
      <c r="G47" s="34">
        <f t="shared" si="0"/>
        <v>3.990532036613776</v>
      </c>
      <c r="H47" s="8"/>
      <c r="I47" s="28">
        <f>rawdata07!G45</f>
        <v>7111.7439810895585</v>
      </c>
      <c r="J47" s="28">
        <f>rawdata07!H45</f>
        <v>6709.446619015203</v>
      </c>
      <c r="K47" s="28">
        <f>rawdata07!I45</f>
        <v>7035.957263205069</v>
      </c>
      <c r="L47" s="28">
        <f>rawdata07!J45</f>
        <v>7227.764663230792</v>
      </c>
      <c r="M47" s="28">
        <f>rawdata07!K45</f>
        <v>7527.2629478472945</v>
      </c>
      <c r="N47" s="34">
        <f t="shared" si="4"/>
        <v>12.189028026757418</v>
      </c>
      <c r="O47" s="26"/>
      <c r="P47" s="28">
        <f>rawdata07!L45</f>
        <v>978084</v>
      </c>
      <c r="Q47" s="28">
        <f>rawdata07!M45</f>
        <v>282048</v>
      </c>
      <c r="R47" s="28">
        <f>rawdata07!N45</f>
        <v>209749</v>
      </c>
      <c r="S47" s="28">
        <f>rawdata07!O45</f>
        <v>242733</v>
      </c>
      <c r="T47" s="28">
        <f>rawdata07!P45</f>
        <v>243554</v>
      </c>
      <c r="V47" s="1">
        <f t="shared" si="2"/>
        <v>1</v>
      </c>
      <c r="W47" s="1">
        <f t="shared" si="3"/>
        <v>1</v>
      </c>
    </row>
    <row r="48" spans="1:23" ht="15">
      <c r="A48" s="7" t="s">
        <v>45</v>
      </c>
      <c r="B48" s="28">
        <f>rawdata07!B46</f>
        <v>6833.477598293203</v>
      </c>
      <c r="C48" s="28">
        <f>rawdata07!C46</f>
        <v>6827.880687795757</v>
      </c>
      <c r="D48" s="28">
        <f>rawdata07!D46</f>
        <v>6921.3469955583905</v>
      </c>
      <c r="E48" s="28">
        <f>rawdata07!E46</f>
        <v>6744.44409953461</v>
      </c>
      <c r="F48" s="28">
        <f>rawdata07!F46</f>
        <v>6856.864518892263</v>
      </c>
      <c r="G48" s="34">
        <f t="shared" si="0"/>
        <v>0.42449234867727137</v>
      </c>
      <c r="H48" s="8"/>
      <c r="I48" s="28">
        <f>rawdata07!G46</f>
        <v>7738.014020115818</v>
      </c>
      <c r="J48" s="28">
        <f>rawdata07!H46</f>
        <v>7240.006985292552</v>
      </c>
      <c r="K48" s="28">
        <f>rawdata07!I46</f>
        <v>7651.351663639347</v>
      </c>
      <c r="L48" s="28">
        <f>rawdata07!J46</f>
        <v>7830.339383317136</v>
      </c>
      <c r="M48" s="28">
        <f>rawdata07!K46</f>
        <v>8300.775144151194</v>
      </c>
      <c r="N48" s="34">
        <f t="shared" si="4"/>
        <v>14.651479770855206</v>
      </c>
      <c r="O48" s="26"/>
      <c r="P48" s="28">
        <f>rawdata07!L46</f>
        <v>4511375</v>
      </c>
      <c r="Q48" s="28">
        <f>rawdata07!M46</f>
        <v>1173895</v>
      </c>
      <c r="R48" s="28">
        <f>rawdata07!N46</f>
        <v>1081815</v>
      </c>
      <c r="S48" s="28">
        <f>rawdata07!O46</f>
        <v>1256367</v>
      </c>
      <c r="T48" s="28">
        <f>rawdata07!P46</f>
        <v>999298</v>
      </c>
      <c r="V48" s="1">
        <f t="shared" si="2"/>
        <v>1</v>
      </c>
      <c r="W48" s="1">
        <f t="shared" si="3"/>
        <v>1</v>
      </c>
    </row>
    <row r="49" spans="1:23" ht="15">
      <c r="A49" s="7" t="s">
        <v>46</v>
      </c>
      <c r="B49" s="28">
        <f>rawdata07!B47</f>
        <v>5016.529155152268</v>
      </c>
      <c r="C49" s="28">
        <f>rawdata07!C47</f>
        <v>4719.545488083819</v>
      </c>
      <c r="D49" s="28">
        <f>rawdata07!D47</f>
        <v>5057.3813077792165</v>
      </c>
      <c r="E49" s="28">
        <f>rawdata07!E47</f>
        <v>4816.844330086381</v>
      </c>
      <c r="F49" s="28">
        <f>rawdata07!F47</f>
        <v>5505.263494960654</v>
      </c>
      <c r="G49" s="34">
        <f t="shared" si="0"/>
        <v>16.648171076233105</v>
      </c>
      <c r="H49" s="8"/>
      <c r="I49" s="28">
        <f>rawdata07!G47</f>
        <v>5683.4147028541165</v>
      </c>
      <c r="J49" s="28">
        <f>rawdata07!H47</f>
        <v>5237.337590469739</v>
      </c>
      <c r="K49" s="28">
        <f>rawdata07!I47</f>
        <v>5575.033605752975</v>
      </c>
      <c r="L49" s="28">
        <f>rawdata07!J47</f>
        <v>5502.076824113215</v>
      </c>
      <c r="M49" s="28">
        <f>rawdata07!K47</f>
        <v>6478.966033446209</v>
      </c>
      <c r="N49" s="34">
        <f t="shared" si="4"/>
        <v>23.707244788570293</v>
      </c>
      <c r="O49" s="26"/>
      <c r="P49" s="28">
        <f>rawdata07!L47</f>
        <v>504079</v>
      </c>
      <c r="Q49" s="28">
        <f>rawdata07!M47</f>
        <v>149083</v>
      </c>
      <c r="R49" s="28">
        <f>rawdata07!N47</f>
        <v>121259</v>
      </c>
      <c r="S49" s="28">
        <f>rawdata07!O47</f>
        <v>108820</v>
      </c>
      <c r="T49" s="28">
        <f>rawdata07!P47</f>
        <v>124917</v>
      </c>
      <c r="V49" s="1">
        <f t="shared" si="2"/>
        <v>1</v>
      </c>
      <c r="W49" s="1">
        <f t="shared" si="3"/>
        <v>1</v>
      </c>
    </row>
    <row r="50" spans="1:23" ht="15">
      <c r="A50" s="7" t="s">
        <v>47</v>
      </c>
      <c r="B50" s="28">
        <f>rawdata07!B48</f>
        <v>12246.261025900332</v>
      </c>
      <c r="C50" s="28">
        <f>rawdata07!C48</f>
        <v>12035.766585311738</v>
      </c>
      <c r="D50" s="28">
        <f>rawdata07!D48</f>
        <v>11928.873492891847</v>
      </c>
      <c r="E50" s="28">
        <f>rawdata07!E48</f>
        <v>12599.683972911964</v>
      </c>
      <c r="F50" s="28">
        <f>rawdata07!F48</f>
        <v>12426.048365184313</v>
      </c>
      <c r="G50" s="34">
        <f t="shared" si="0"/>
        <v>3.2426831901913857</v>
      </c>
      <c r="H50" s="8"/>
      <c r="I50" s="28">
        <f>rawdata07!G48</f>
        <v>12663.014776111018</v>
      </c>
      <c r="J50" s="28">
        <f>rawdata07!H48</f>
        <v>12184.11360106501</v>
      </c>
      <c r="K50" s="28">
        <f>rawdata07!I48</f>
        <v>12207.486053626057</v>
      </c>
      <c r="L50" s="28">
        <f>rawdata07!J48</f>
        <v>12973.498871331829</v>
      </c>
      <c r="M50" s="28">
        <f>rawdata07!K48</f>
        <v>13298.840684720586</v>
      </c>
      <c r="N50" s="34">
        <f t="shared" si="4"/>
        <v>9.149020767158133</v>
      </c>
      <c r="O50" s="26"/>
      <c r="P50" s="28">
        <f>rawdata07!L48</f>
        <v>88995</v>
      </c>
      <c r="Q50" s="28">
        <f>rawdata07!M48</f>
        <v>22535</v>
      </c>
      <c r="R50" s="28">
        <f>rawdata07!N48</f>
        <v>22228</v>
      </c>
      <c r="S50" s="28">
        <f>rawdata07!O48</f>
        <v>22150</v>
      </c>
      <c r="T50" s="28">
        <f>rawdata07!P48</f>
        <v>22082</v>
      </c>
      <c r="V50" s="1">
        <f t="shared" si="2"/>
        <v>1</v>
      </c>
      <c r="W50" s="1">
        <f t="shared" si="3"/>
        <v>1</v>
      </c>
    </row>
    <row r="51" spans="1:23" ht="15">
      <c r="A51" s="7" t="s">
        <v>48</v>
      </c>
      <c r="B51" s="28">
        <f>rawdata07!B49</f>
        <v>9520.92442070073</v>
      </c>
      <c r="C51" s="28">
        <f>rawdata07!C49</f>
        <v>10927.371895293934</v>
      </c>
      <c r="D51" s="28">
        <f>rawdata07!D49</f>
        <v>9391.949805327582</v>
      </c>
      <c r="E51" s="28">
        <f>rawdata07!E49</f>
        <v>8657.545523719564</v>
      </c>
      <c r="F51" s="28">
        <f>rawdata07!F49</f>
        <v>8799.82400796945</v>
      </c>
      <c r="G51" s="34">
        <f t="shared" si="0"/>
        <v>-19.469895485489523</v>
      </c>
      <c r="H51" s="8"/>
      <c r="I51" s="28">
        <f>rawdata07!G49</f>
        <v>10212.92566615319</v>
      </c>
      <c r="J51" s="28">
        <f>rawdata07!H49</f>
        <v>11351.293736127764</v>
      </c>
      <c r="K51" s="28">
        <f>rawdata07!I49</f>
        <v>9928.945567751203</v>
      </c>
      <c r="L51" s="28">
        <f>rawdata07!J49</f>
        <v>9314.353090890008</v>
      </c>
      <c r="M51" s="28">
        <f>rawdata07!K49</f>
        <v>9980.547899717749</v>
      </c>
      <c r="N51" s="34">
        <f t="shared" si="4"/>
        <v>-12.075679374301997</v>
      </c>
      <c r="O51" s="26"/>
      <c r="P51" s="28">
        <f>rawdata07!L49</f>
        <v>1220440</v>
      </c>
      <c r="Q51" s="28">
        <f>rawdata07!M49</f>
        <v>364487</v>
      </c>
      <c r="R51" s="28">
        <f>rawdata07!N49</f>
        <v>249907</v>
      </c>
      <c r="S51" s="28">
        <f>rawdata07!O49</f>
        <v>304896</v>
      </c>
      <c r="T51" s="28">
        <f>rawdata07!P49</f>
        <v>301150</v>
      </c>
      <c r="V51" s="1">
        <f t="shared" si="2"/>
        <v>0</v>
      </c>
      <c r="W51" s="1">
        <f t="shared" si="3"/>
        <v>0</v>
      </c>
    </row>
    <row r="52" spans="1:23" ht="15">
      <c r="A52" s="7" t="s">
        <v>49</v>
      </c>
      <c r="B52" s="28">
        <f>rawdata07!B50</f>
        <v>7651.994284778642</v>
      </c>
      <c r="C52" s="28">
        <f>rawdata07!C50</f>
        <v>7673.971438544307</v>
      </c>
      <c r="D52" s="28">
        <f>rawdata07!D50</f>
        <v>7406.179650591332</v>
      </c>
      <c r="E52" s="28">
        <f>rawdata07!E50</f>
        <v>7771.630217983973</v>
      </c>
      <c r="F52" s="28">
        <f>rawdata07!F50</f>
        <v>7752.86671485222</v>
      </c>
      <c r="G52" s="34">
        <f t="shared" si="0"/>
        <v>1.028089261730157</v>
      </c>
      <c r="H52" s="8"/>
      <c r="I52" s="28">
        <f>rawdata07!G50</f>
        <v>8376.787468616963</v>
      </c>
      <c r="J52" s="28">
        <f>rawdata07!H50</f>
        <v>8074.700651055499</v>
      </c>
      <c r="K52" s="28">
        <f>rawdata07!I50</f>
        <v>7963.715558514855</v>
      </c>
      <c r="L52" s="28">
        <f>rawdata07!J50</f>
        <v>8566.856679766948</v>
      </c>
      <c r="M52" s="28">
        <f>rawdata07!K50</f>
        <v>8906.296028598777</v>
      </c>
      <c r="N52" s="34">
        <f t="shared" si="4"/>
        <v>10.298776555073589</v>
      </c>
      <c r="O52" s="26"/>
      <c r="P52" s="28">
        <f>rawdata07!L50</f>
        <v>1026032</v>
      </c>
      <c r="Q52" s="28">
        <f>rawdata07!M50</f>
        <v>263572</v>
      </c>
      <c r="R52" s="28">
        <f>rawdata07!N50</f>
        <v>252312</v>
      </c>
      <c r="S52" s="28">
        <f>rawdata07!O50</f>
        <v>254193</v>
      </c>
      <c r="T52" s="28">
        <f>rawdata07!P50</f>
        <v>255955</v>
      </c>
      <c r="V52" s="1">
        <f t="shared" si="2"/>
        <v>1</v>
      </c>
      <c r="W52" s="1">
        <f t="shared" si="3"/>
        <v>1</v>
      </c>
    </row>
    <row r="53" spans="1:23" ht="15">
      <c r="A53" s="9" t="s">
        <v>50</v>
      </c>
      <c r="B53" s="28">
        <f>rawdata07!B51</f>
        <v>8353.81694857411</v>
      </c>
      <c r="C53" s="28">
        <f>rawdata07!C51</f>
        <v>8421.69849654612</v>
      </c>
      <c r="D53" s="28">
        <f>rawdata07!D51</f>
        <v>8460.792776044087</v>
      </c>
      <c r="E53" s="28">
        <f>rawdata07!E51</f>
        <v>8322.32209946289</v>
      </c>
      <c r="F53" s="28">
        <f>rawdata07!F51</f>
        <v>8174.635554007662</v>
      </c>
      <c r="G53" s="34">
        <f t="shared" si="0"/>
        <v>-2.933647442256243</v>
      </c>
      <c r="H53" s="8"/>
      <c r="I53" s="28">
        <f>rawdata07!G51</f>
        <v>9610.743766397201</v>
      </c>
      <c r="J53" s="28">
        <f>rawdata07!H51</f>
        <v>9471.380197751592</v>
      </c>
      <c r="K53" s="28">
        <f>rawdata07!I51</f>
        <v>9745.528185379457</v>
      </c>
      <c r="L53" s="28">
        <f>rawdata07!J51</f>
        <v>9587.49617343389</v>
      </c>
      <c r="M53" s="28">
        <f>rawdata07!K51</f>
        <v>9640.761563593545</v>
      </c>
      <c r="N53" s="34">
        <f t="shared" si="4"/>
        <v>1.7883493461930973</v>
      </c>
      <c r="O53" s="26"/>
      <c r="P53" s="28">
        <f>rawdata07!L51</f>
        <v>281298</v>
      </c>
      <c r="Q53" s="28">
        <f>rawdata07!M51</f>
        <v>73830</v>
      </c>
      <c r="R53" s="28">
        <f>rawdata07!N51</f>
        <v>75305</v>
      </c>
      <c r="S53" s="28">
        <f>rawdata07!O51</f>
        <v>71866</v>
      </c>
      <c r="T53" s="28">
        <f>rawdata07!P51</f>
        <v>60297</v>
      </c>
      <c r="V53" s="1">
        <f t="shared" si="2"/>
        <v>0</v>
      </c>
      <c r="W53" s="1">
        <f t="shared" si="3"/>
        <v>1</v>
      </c>
    </row>
    <row r="54" spans="1:23" ht="15">
      <c r="A54" s="7" t="s">
        <v>51</v>
      </c>
      <c r="B54" s="28">
        <f>rawdata07!B52</f>
        <v>9605.90821793187</v>
      </c>
      <c r="C54" s="28">
        <f>rawdata07!C52</f>
        <v>9462.817999463274</v>
      </c>
      <c r="D54" s="28">
        <f>rawdata07!D52</f>
        <v>9501.146507247564</v>
      </c>
      <c r="E54" s="28">
        <f>rawdata07!E52</f>
        <v>9498.863558723724</v>
      </c>
      <c r="F54" s="28">
        <f>rawdata07!F52</f>
        <v>9974.828516013056</v>
      </c>
      <c r="G54" s="34">
        <f t="shared" si="0"/>
        <v>5.41076153613885</v>
      </c>
      <c r="H54" s="8"/>
      <c r="I54" s="28">
        <f>rawdata07!G52</f>
        <v>10247.560258401258</v>
      </c>
      <c r="J54" s="28">
        <f>rawdata07!H52</f>
        <v>9767.174131570928</v>
      </c>
      <c r="K54" s="28">
        <f>rawdata07!I52</f>
        <v>9950.73658541024</v>
      </c>
      <c r="L54" s="28">
        <f>rawdata07!J52</f>
        <v>10111.740189938282</v>
      </c>
      <c r="M54" s="28">
        <f>rawdata07!K52</f>
        <v>11196.863617011211</v>
      </c>
      <c r="N54" s="34">
        <f t="shared" si="4"/>
        <v>14.637698337117042</v>
      </c>
      <c r="O54" s="26"/>
      <c r="P54" s="28">
        <f>rawdata07!L52</f>
        <v>870584</v>
      </c>
      <c r="Q54" s="28">
        <f>rawdata07!M52</f>
        <v>219851</v>
      </c>
      <c r="R54" s="28">
        <f>rawdata07!N52</f>
        <v>219798</v>
      </c>
      <c r="S54" s="28">
        <f>rawdata07!O52</f>
        <v>219545</v>
      </c>
      <c r="T54" s="28">
        <f>rawdata07!P52</f>
        <v>211390</v>
      </c>
      <c r="V54" s="1">
        <f t="shared" si="2"/>
        <v>1</v>
      </c>
      <c r="W54" s="1">
        <f t="shared" si="3"/>
        <v>1</v>
      </c>
    </row>
    <row r="55" spans="1:31" ht="15.75" thickBot="1">
      <c r="A55" s="11" t="s">
        <v>52</v>
      </c>
      <c r="B55" s="28">
        <f>rawdata07!B53</f>
        <v>12074.934731989557</v>
      </c>
      <c r="C55" s="28">
        <f>rawdata07!C53</f>
        <v>12594.739449623925</v>
      </c>
      <c r="D55" s="28">
        <f>rawdata07!D53</f>
        <v>11665.231431646933</v>
      </c>
      <c r="E55" s="29">
        <f>rawdata07!E53</f>
        <v>11644.639667905585</v>
      </c>
      <c r="F55" s="29">
        <f>rawdata07!F53</f>
        <v>12370.270400539837</v>
      </c>
      <c r="G55" s="35">
        <f t="shared" si="0"/>
        <v>-1.7822444837538118</v>
      </c>
      <c r="H55" s="17"/>
      <c r="I55" s="29">
        <f>rawdata07!G53</f>
        <v>13217.054354728696</v>
      </c>
      <c r="J55" s="29">
        <f>rawdata07!H53</f>
        <v>13463.090573345944</v>
      </c>
      <c r="K55" s="29">
        <f>rawdata07!I53</f>
        <v>12751.626339682689</v>
      </c>
      <c r="L55" s="29">
        <f>rawdata07!J53</f>
        <v>12769.899116667471</v>
      </c>
      <c r="M55" s="29">
        <f>rawdata07!K53</f>
        <v>13879.59705017593</v>
      </c>
      <c r="N55" s="35">
        <f t="shared" si="4"/>
        <v>3.093691411796483</v>
      </c>
      <c r="O55" s="30"/>
      <c r="P55" s="29">
        <f>rawdata07!L53</f>
        <v>85034</v>
      </c>
      <c r="Q55" s="29">
        <f>rawdata07!M53</f>
        <v>22203</v>
      </c>
      <c r="R55" s="29">
        <f>rawdata07!N53</f>
        <v>21367</v>
      </c>
      <c r="S55" s="29">
        <f>rawdata07!O53</f>
        <v>20717</v>
      </c>
      <c r="T55" s="29">
        <f>rawdata07!P53</f>
        <v>20747</v>
      </c>
      <c r="U55" s="25"/>
      <c r="V55" s="1">
        <f t="shared" si="2"/>
        <v>0</v>
      </c>
      <c r="W55" s="1">
        <f t="shared" si="3"/>
        <v>1</v>
      </c>
      <c r="X55" s="25"/>
      <c r="Y55" s="25"/>
      <c r="Z55" s="25"/>
      <c r="AA55" s="25"/>
      <c r="AB55" s="25"/>
      <c r="AC55" s="25"/>
      <c r="AD55" s="25"/>
      <c r="AE55" s="25"/>
    </row>
    <row r="56" spans="1:31" ht="30" customHeight="1" thickTop="1">
      <c r="A56" s="87" t="s">
        <v>63</v>
      </c>
      <c r="B56" s="88"/>
      <c r="C56" s="88"/>
      <c r="D56" s="88"/>
      <c r="E56" s="39"/>
      <c r="F56" s="13"/>
      <c r="G56" s="39">
        <f>+V4</f>
        <v>32</v>
      </c>
      <c r="H56" s="13"/>
      <c r="I56" s="13"/>
      <c r="J56" s="39"/>
      <c r="K56" s="13"/>
      <c r="L56" s="13"/>
      <c r="M56" s="13"/>
      <c r="N56" s="39">
        <f>+W4</f>
        <v>43</v>
      </c>
      <c r="O56" s="25"/>
      <c r="P56" s="25"/>
      <c r="Q56" s="25"/>
      <c r="R56" s="25"/>
      <c r="S56" s="25"/>
      <c r="T56" s="25"/>
      <c r="U56" s="25"/>
      <c r="V56" s="25"/>
      <c r="W56" s="25"/>
      <c r="X56" s="25"/>
      <c r="Y56" s="25"/>
      <c r="Z56" s="25"/>
      <c r="AA56" s="25"/>
      <c r="AB56" s="25"/>
      <c r="AC56" s="25"/>
      <c r="AD56" s="25"/>
      <c r="AE56" s="25"/>
    </row>
    <row r="57" spans="1:14" ht="15">
      <c r="A57" s="3" t="s">
        <v>1</v>
      </c>
      <c r="B57" s="12"/>
      <c r="C57" s="12"/>
      <c r="D57" s="12"/>
      <c r="E57" s="36"/>
      <c r="F57" s="14"/>
      <c r="G57" s="36">
        <f>MEDIAN(G$5:G$55)</f>
        <v>3.187113776040381</v>
      </c>
      <c r="H57" s="14"/>
      <c r="I57" s="14"/>
      <c r="J57" s="36"/>
      <c r="K57" s="14"/>
      <c r="L57" s="14"/>
      <c r="M57" s="14"/>
      <c r="N57" s="36">
        <f>MEDIAN(N$5:N$55)</f>
        <v>11.86704051817947</v>
      </c>
    </row>
    <row r="58" spans="1:14" ht="15">
      <c r="A58" s="3" t="s">
        <v>55</v>
      </c>
      <c r="B58" s="12"/>
      <c r="C58" s="12"/>
      <c r="D58" s="12"/>
      <c r="E58" s="36"/>
      <c r="F58" s="14"/>
      <c r="G58" s="36">
        <f>AVERAGE(G$5:G$55)</f>
        <v>3.4348948516208377</v>
      </c>
      <c r="H58" s="14"/>
      <c r="I58" s="14"/>
      <c r="J58" s="36"/>
      <c r="K58" s="14"/>
      <c r="L58" s="14"/>
      <c r="M58" s="14"/>
      <c r="N58" s="36">
        <f>AVERAGE(N$5:N$55)</f>
        <v>12.653642507783381</v>
      </c>
    </row>
    <row r="59" spans="1:14" ht="15.75" thickBot="1">
      <c r="A59" s="18" t="s">
        <v>2</v>
      </c>
      <c r="B59" s="19"/>
      <c r="C59" s="19"/>
      <c r="D59" s="19"/>
      <c r="E59" s="37"/>
      <c r="F59" s="20"/>
      <c r="G59" s="37">
        <f>SUMPRODUCT(G5:G55,P5:P55)/SUM(P5:P55)</f>
        <v>0.5666441771171219</v>
      </c>
      <c r="H59" s="20"/>
      <c r="I59" s="20"/>
      <c r="J59" s="37"/>
      <c r="K59" s="20"/>
      <c r="L59" s="20"/>
      <c r="M59" s="20"/>
      <c r="N59" s="37">
        <f>SUMPRODUCT(N5:N55,P5:P55)/SUM(P5:P55)</f>
        <v>10.850078361764933</v>
      </c>
    </row>
    <row r="60" spans="1:13" ht="15">
      <c r="A60" s="16" t="s">
        <v>54</v>
      </c>
      <c r="B60" s="12"/>
      <c r="C60" s="12"/>
      <c r="D60" s="12"/>
      <c r="E60" s="15"/>
      <c r="F60" s="15"/>
      <c r="G60" s="15"/>
      <c r="H60" s="15"/>
      <c r="I60" s="15"/>
      <c r="J60" s="15"/>
      <c r="K60" s="15"/>
      <c r="L60" s="15"/>
      <c r="M60" s="15"/>
    </row>
    <row r="61" spans="1:13" ht="15">
      <c r="A61" s="31" t="s">
        <v>58</v>
      </c>
      <c r="B61" s="12"/>
      <c r="C61" s="12"/>
      <c r="D61" s="12"/>
      <c r="E61" s="15"/>
      <c r="F61" s="15"/>
      <c r="G61" s="15"/>
      <c r="H61" s="15"/>
      <c r="I61" s="15"/>
      <c r="J61" s="15"/>
      <c r="K61" s="15"/>
      <c r="L61" s="15"/>
      <c r="M61" s="15"/>
    </row>
    <row r="62" spans="1:13" ht="15">
      <c r="A62" s="75" t="s">
        <v>57</v>
      </c>
      <c r="B62" s="85"/>
      <c r="C62" s="85"/>
      <c r="D62" s="85"/>
      <c r="E62" s="85"/>
      <c r="F62" s="85"/>
      <c r="G62" s="85"/>
      <c r="H62" s="85"/>
      <c r="I62" s="85"/>
      <c r="J62" s="85"/>
      <c r="K62" s="85"/>
      <c r="L62" s="85"/>
      <c r="M62" s="85"/>
    </row>
    <row r="63" spans="1:13" ht="15">
      <c r="A63" s="85"/>
      <c r="B63" s="85"/>
      <c r="C63" s="85"/>
      <c r="D63" s="85"/>
      <c r="E63" s="85"/>
      <c r="F63" s="85"/>
      <c r="G63" s="85"/>
      <c r="H63" s="85"/>
      <c r="I63" s="85"/>
      <c r="J63" s="85"/>
      <c r="K63" s="85"/>
      <c r="L63" s="85"/>
      <c r="M63" s="85"/>
    </row>
    <row r="64" spans="1:13" ht="30" customHeight="1">
      <c r="A64" s="75" t="s">
        <v>65</v>
      </c>
      <c r="B64" s="76"/>
      <c r="C64" s="76"/>
      <c r="D64" s="76"/>
      <c r="E64" s="76"/>
      <c r="F64" s="76"/>
      <c r="G64" s="76"/>
      <c r="H64" s="76"/>
      <c r="I64" s="76"/>
      <c r="J64" s="76"/>
      <c r="K64" s="76"/>
      <c r="L64" s="76"/>
      <c r="M64" s="76"/>
    </row>
    <row r="65" spans="1:13" ht="17.25">
      <c r="A65" s="24" t="s">
        <v>66</v>
      </c>
      <c r="B65" s="12"/>
      <c r="C65" s="12"/>
      <c r="D65" s="12"/>
      <c r="E65" s="15"/>
      <c r="F65" s="15"/>
      <c r="G65" s="15"/>
      <c r="H65" s="15"/>
      <c r="I65" s="15"/>
      <c r="J65" s="15"/>
      <c r="K65" s="15"/>
      <c r="L65" s="15"/>
      <c r="M65" s="15"/>
    </row>
    <row r="66" spans="1:13" ht="117.75" customHeight="1">
      <c r="A66" s="79" t="s">
        <v>59</v>
      </c>
      <c r="B66" s="79"/>
      <c r="C66" s="79"/>
      <c r="D66" s="79"/>
      <c r="E66" s="79"/>
      <c r="F66" s="79"/>
      <c r="G66" s="79"/>
      <c r="H66" s="79"/>
      <c r="I66" s="79"/>
      <c r="J66" s="79"/>
      <c r="K66" s="79"/>
      <c r="L66" s="79"/>
      <c r="M66" s="79"/>
    </row>
    <row r="67" spans="1:13" ht="30" customHeight="1">
      <c r="A67" s="80" t="s">
        <v>233</v>
      </c>
      <c r="B67" s="81"/>
      <c r="C67" s="81"/>
      <c r="D67" s="81"/>
      <c r="E67" s="81"/>
      <c r="F67" s="81"/>
      <c r="G67" s="81"/>
      <c r="H67" s="81"/>
      <c r="I67" s="81"/>
      <c r="J67" s="81"/>
      <c r="K67" s="81"/>
      <c r="L67" s="81"/>
      <c r="M67" s="81"/>
    </row>
  </sheetData>
  <sheetProtection/>
  <mergeCells count="10">
    <mergeCell ref="A62:M63"/>
    <mergeCell ref="A64:M64"/>
    <mergeCell ref="A66:M66"/>
    <mergeCell ref="A67:M67"/>
    <mergeCell ref="A1:Q1"/>
    <mergeCell ref="A2:A3"/>
    <mergeCell ref="B2:G2"/>
    <mergeCell ref="I2:N2"/>
    <mergeCell ref="P2:Q2"/>
    <mergeCell ref="A56:D5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dc:creator>
  <cp:keywords/>
  <dc:description/>
  <cp:lastModifiedBy>Alexander Zeese</cp:lastModifiedBy>
  <cp:lastPrinted>2014-06-16T13:28:38Z</cp:lastPrinted>
  <dcterms:created xsi:type="dcterms:W3CDTF">2010-08-19T20:59:18Z</dcterms:created>
  <dcterms:modified xsi:type="dcterms:W3CDTF">2014-09-11T14:27:36Z</dcterms:modified>
  <cp:category/>
  <cp:version/>
  <cp:contentType/>
  <cp:contentStatus/>
</cp:coreProperties>
</file>