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25" activeTab="0"/>
  </bookViews>
  <sheets>
    <sheet name="Tab 25" sheetId="1" r:id="rId1"/>
  </sheets>
  <definedNames>
    <definedName name="_Regression_Int" localSheetId="0" hidden="1">1</definedName>
    <definedName name="A_AAMIND">#REF!</definedName>
    <definedName name="A_AASIAN">#REF!</definedName>
    <definedName name="A_ABLACK">#REF!</definedName>
    <definedName name="A_AHISPNC">#REF!</definedName>
    <definedName name="A_ANONRES">#REF!</definedName>
    <definedName name="A_ARUNKNOW">#REF!</definedName>
    <definedName name="A_ATOTAL">#REF!</definedName>
    <definedName name="A_AWHITE">#REF!</definedName>
    <definedName name="A_FPWHITE" localSheetId="0">'Tab 25'!$C$12:$C$39</definedName>
    <definedName name="ASIAN" localSheetId="0">#REF!</definedName>
    <definedName name="ASIAN">#REF!</definedName>
    <definedName name="ATOTAL">#REF!</definedName>
    <definedName name="BLACK" localSheetId="0">#REF!</definedName>
    <definedName name="BLACK">#REF!</definedName>
    <definedName name="HISPANIC" localSheetId="0">#REF!</definedName>
    <definedName name="HISPANIC">#REF!</definedName>
    <definedName name="INDIAN" localSheetId="0">#REF!</definedName>
    <definedName name="INDIAN">#REF!</definedName>
    <definedName name="MTOTAL" localSheetId="0">#REF!</definedName>
    <definedName name="MTOTAL">#REF!</definedName>
    <definedName name="NONRESID" localSheetId="0">#REF!</definedName>
    <definedName name="NONRESID">#REF!</definedName>
    <definedName name="_xlnm.Print_Area" localSheetId="0">'Tab 25'!$A$1:$K$42</definedName>
    <definedName name="Print_Area_MI" localSheetId="0">'Tab 25'!$A$1:$AF$43</definedName>
    <definedName name="RUNKNOWN" localSheetId="0">#REF!</definedName>
    <definedName name="RUNKNOWN">#REF!</definedName>
    <definedName name="TOTAL" localSheetId="0">#REF!</definedName>
    <definedName name="TOTAL">#REF!</definedName>
    <definedName name="WHITE" localSheetId="0">'Tab 25'!$C$12:$C$39</definedName>
    <definedName name="WHITE2">#REF!</definedName>
    <definedName name="white3">#REF!</definedName>
  </definedNames>
  <calcPr fullCalcOnLoad="1"/>
</workbook>
</file>

<file path=xl/sharedStrings.xml><?xml version="1.0" encoding="utf-8"?>
<sst xmlns="http://schemas.openxmlformats.org/spreadsheetml/2006/main" count="113" uniqueCount="43">
  <si>
    <t>Table A-25.  First-professional degrees conferred by degree-granting historically Black colleges and universities,
             by race/ethnicity, major field of study, and sex:  2001-02</t>
  </si>
  <si>
    <t xml:space="preserve">Major field of study and sex of student </t>
  </si>
  <si>
    <t>Total</t>
  </si>
  <si>
    <t>White</t>
  </si>
  <si>
    <t>Black</t>
  </si>
  <si>
    <t>Hispanic</t>
  </si>
  <si>
    <t>Asian or Pacific Islander</t>
  </si>
  <si>
    <t>American Indian</t>
  </si>
  <si>
    <t>Non-resident alien</t>
  </si>
  <si>
    <t>Race unknown</t>
  </si>
  <si>
    <t>First-professional degrees from HBCUs as a percent of total first-professional degrees</t>
  </si>
  <si>
    <t>_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</si>
  <si>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</si>
  <si>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</si>
  <si>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</si>
  <si>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</si>
  <si>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</si>
  <si>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</si>
  <si>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</si>
  <si>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</si>
  <si>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</si>
  <si>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</si>
  <si>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</si>
  <si>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All fields ...............................</t>
  </si>
  <si>
    <t xml:space="preserve">     Men .....................................</t>
  </si>
  <si>
    <t xml:space="preserve">     Women .....................................</t>
  </si>
  <si>
    <t xml:space="preserve"> </t>
  </si>
  <si>
    <t>Dentistry (D.D.S. or D.M.D.) ......................................</t>
  </si>
  <si>
    <t xml:space="preserve">  Men ...........................................</t>
  </si>
  <si>
    <t xml:space="preserve">  Women ..........................................</t>
  </si>
  <si>
    <t xml:space="preserve">  </t>
  </si>
  <si>
    <t>Medicine (M.D.) ...................................................</t>
  </si>
  <si>
    <t xml:space="preserve">  Men ............................................</t>
  </si>
  <si>
    <t>Pharmacy (D.Phar.) .................................................</t>
  </si>
  <si>
    <t>Law, general (LL.B. or J.D.) .......................................</t>
  </si>
  <si>
    <t>Theological professions, general</t>
  </si>
  <si>
    <t xml:space="preserve">       </t>
  </si>
  <si>
    <t xml:space="preserve">    </t>
  </si>
  <si>
    <t xml:space="preserve">   </t>
  </si>
  <si>
    <t xml:space="preserve"> (B.D., M.Div., Rabbi) .............................................</t>
  </si>
  <si>
    <t xml:space="preserve">NOTE: American Indian includes Alaska Native, Black includes African American, Pacific Islander includes Native Hawaiian, and Hispanic includes Latino. Racial categories exclude Hispanic origin. </t>
  </si>
  <si>
    <r>
      <t xml:space="preserve">Veterinary medicine (D.V.M.) </t>
    </r>
    <r>
      <rPr>
        <b/>
        <sz val="10"/>
        <rFont val="Courier New"/>
        <family val="3"/>
      </rPr>
      <t>..............................................…</t>
    </r>
  </si>
  <si>
    <t>SOURCE:  U.S. Department of Education, National Center for Education Statistics, Integrated Postsecondary Education Data System (IPEDS), Fall 2002.  (This table was prepared in April 2004.)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</si>
</sst>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#,##0.0"/>
    <numFmt numFmtId="167" formatCode="0.0"/>
    <numFmt numFmtId="168" formatCode="#,##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0_);\(#,##0.000\)"/>
  </numFmts>
  <fonts count="7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b/>
      <sz val="10"/>
      <name val="Courier New"/>
      <family val="3"/>
    </font>
    <font>
      <b/>
      <sz val="10"/>
      <name val="Courier"/>
      <family val="0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0" fillId="0" borderId="0">
      <alignment/>
      <protection/>
    </xf>
    <xf numFmtId="9" fontId="1" fillId="0" borderId="0" applyFont="0" applyFill="0" applyBorder="0" applyAlignment="0" applyProtection="0"/>
  </cellStyleXfs>
  <cellXfs count="57">
    <xf numFmtId="37" fontId="0" fillId="0" borderId="0" xfId="0" applyAlignment="1">
      <alignment/>
    </xf>
    <xf numFmtId="37" fontId="5" fillId="0" borderId="0" xfId="0" applyFont="1" applyBorder="1" applyAlignment="1">
      <alignment horizontal="left" vertical="top" wrapText="1"/>
    </xf>
    <xf numFmtId="37" fontId="6" fillId="0" borderId="0" xfId="0" applyFont="1" applyAlignment="1">
      <alignment/>
    </xf>
    <xf numFmtId="37" fontId="0" fillId="0" borderId="0" xfId="0" applyBorder="1" applyAlignment="1">
      <alignment horizontal="center" vertical="center" wrapText="1"/>
    </xf>
    <xf numFmtId="37" fontId="0" fillId="0" borderId="0" xfId="0" applyBorder="1" applyAlignment="1">
      <alignment horizontal="right" vertical="center" wrapText="1"/>
    </xf>
    <xf numFmtId="37" fontId="6" fillId="0" borderId="1" xfId="21" applyFont="1" applyBorder="1" applyAlignment="1" applyProtection="1">
      <alignment horizontal="left" vertical="center"/>
      <protection/>
    </xf>
    <xf numFmtId="37" fontId="6" fillId="0" borderId="2" xfId="21" applyFont="1" applyBorder="1" applyAlignment="1" applyProtection="1">
      <alignment horizontal="right" vertical="center"/>
      <protection/>
    </xf>
    <xf numFmtId="37" fontId="6" fillId="0" borderId="1" xfId="21" applyNumberFormat="1" applyFont="1" applyBorder="1" applyAlignment="1" applyProtection="1">
      <alignment horizontal="right" vertical="center"/>
      <protection/>
    </xf>
    <xf numFmtId="37" fontId="6" fillId="0" borderId="1" xfId="21" applyFont="1" applyBorder="1" applyAlignment="1" applyProtection="1">
      <alignment horizontal="right" vertical="center"/>
      <protection/>
    </xf>
    <xf numFmtId="3" fontId="6" fillId="0" borderId="2" xfId="21" applyNumberFormat="1" applyFont="1" applyBorder="1" applyAlignment="1" applyProtection="1">
      <alignment horizontal="right" vertical="center"/>
      <protection/>
    </xf>
    <xf numFmtId="3" fontId="6" fillId="0" borderId="3" xfId="21" applyNumberFormat="1" applyFont="1" applyBorder="1" applyAlignment="1" applyProtection="1">
      <alignment horizontal="right" vertical="center"/>
      <protection/>
    </xf>
    <xf numFmtId="37" fontId="6" fillId="0" borderId="0" xfId="21" applyFont="1" applyAlignment="1">
      <alignment vertical="center"/>
      <protection/>
    </xf>
    <xf numFmtId="37" fontId="6" fillId="0" borderId="0" xfId="21" applyFont="1" applyAlignment="1" applyProtection="1">
      <alignment horizontal="fill" vertical="center"/>
      <protection/>
    </xf>
    <xf numFmtId="37" fontId="6" fillId="0" borderId="0" xfId="21" applyFont="1" applyAlignment="1" applyProtection="1" quotePrefix="1">
      <alignment horizontal="left" vertical="center"/>
      <protection/>
    </xf>
    <xf numFmtId="37" fontId="4" fillId="0" borderId="4" xfId="0" applyFont="1" applyBorder="1" applyAlignment="1" applyProtection="1">
      <alignment horizontal="left"/>
      <protection/>
    </xf>
    <xf numFmtId="3" fontId="4" fillId="0" borderId="2" xfId="0" applyNumberFormat="1" applyFont="1" applyBorder="1" applyAlignment="1" applyProtection="1">
      <alignment horizontal="right"/>
      <protection/>
    </xf>
    <xf numFmtId="166" fontId="4" fillId="0" borderId="3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7" fontId="6" fillId="0" borderId="0" xfId="0" applyFont="1" applyAlignment="1" applyProtection="1">
      <alignment/>
      <protection/>
    </xf>
    <xf numFmtId="37" fontId="6" fillId="0" borderId="0" xfId="0" applyFont="1" applyBorder="1" applyAlignment="1" applyProtection="1">
      <alignment horizontal="left"/>
      <protection/>
    </xf>
    <xf numFmtId="3" fontId="6" fillId="0" borderId="5" xfId="0" applyNumberFormat="1" applyFont="1" applyBorder="1" applyAlignment="1" applyProtection="1">
      <alignment horizontal="right"/>
      <protection/>
    </xf>
    <xf numFmtId="166" fontId="6" fillId="0" borderId="6" xfId="0" applyNumberFormat="1" applyFont="1" applyBorder="1" applyAlignment="1" applyProtection="1">
      <alignment horizontal="right"/>
      <protection/>
    </xf>
    <xf numFmtId="37" fontId="6" fillId="0" borderId="4" xfId="0" applyFont="1" applyBorder="1" applyAlignment="1" applyProtection="1">
      <alignment horizontal="left"/>
      <protection/>
    </xf>
    <xf numFmtId="37" fontId="6" fillId="0" borderId="5" xfId="0" applyFont="1" applyBorder="1" applyAlignment="1" applyProtection="1">
      <alignment horizontal="right"/>
      <protection/>
    </xf>
    <xf numFmtId="37" fontId="6" fillId="0" borderId="0" xfId="0" applyFont="1" applyAlignment="1" applyProtection="1">
      <alignment horizontal="left"/>
      <protection/>
    </xf>
    <xf numFmtId="37" fontId="6" fillId="0" borderId="7" xfId="0" applyFont="1" applyBorder="1" applyAlignment="1" applyProtection="1">
      <alignment horizontal="left"/>
      <protection/>
    </xf>
    <xf numFmtId="3" fontId="6" fillId="0" borderId="8" xfId="0" applyNumberFormat="1" applyFont="1" applyBorder="1" applyAlignment="1" applyProtection="1">
      <alignment horizontal="right"/>
      <protection/>
    </xf>
    <xf numFmtId="166" fontId="6" fillId="0" borderId="9" xfId="0" applyNumberFormat="1" applyFont="1" applyBorder="1" applyAlignment="1" applyProtection="1">
      <alignment horizontal="right"/>
      <protection/>
    </xf>
    <xf numFmtId="37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6" fillId="0" borderId="10" xfId="0" applyFont="1" applyBorder="1" applyAlignment="1" applyProtection="1">
      <alignment horizontal="right" vertical="center" wrapText="1"/>
      <protection/>
    </xf>
    <xf numFmtId="37" fontId="0" fillId="0" borderId="5" xfId="0" applyBorder="1" applyAlignment="1">
      <alignment horizontal="right" vertical="center" wrapText="1"/>
    </xf>
    <xf numFmtId="37" fontId="0" fillId="0" borderId="8" xfId="0" applyBorder="1" applyAlignment="1">
      <alignment horizontal="right" vertical="center" wrapText="1"/>
    </xf>
    <xf numFmtId="37" fontId="6" fillId="0" borderId="11" xfId="0" applyFont="1" applyBorder="1" applyAlignment="1" applyProtection="1">
      <alignment horizontal="right" vertical="center" wrapText="1"/>
      <protection/>
    </xf>
    <xf numFmtId="37" fontId="0" fillId="0" borderId="0" xfId="0" applyBorder="1" applyAlignment="1">
      <alignment horizontal="right" vertical="center" wrapText="1"/>
    </xf>
    <xf numFmtId="37" fontId="0" fillId="0" borderId="12" xfId="0" applyBorder="1" applyAlignment="1">
      <alignment horizontal="right" vertical="center" wrapText="1"/>
    </xf>
    <xf numFmtId="37" fontId="6" fillId="0" borderId="13" xfId="0" applyFont="1" applyBorder="1" applyAlignment="1" applyProtection="1">
      <alignment horizontal="center" vertical="center" wrapText="1"/>
      <protection/>
    </xf>
    <xf numFmtId="37" fontId="0" fillId="0" borderId="11" xfId="0" applyBorder="1" applyAlignment="1">
      <alignment horizontal="center" vertical="center" wrapText="1"/>
    </xf>
    <xf numFmtId="37" fontId="0" fillId="0" borderId="6" xfId="0" applyBorder="1" applyAlignment="1">
      <alignment horizontal="center" vertical="center" wrapText="1"/>
    </xf>
    <xf numFmtId="37" fontId="0" fillId="0" borderId="0" xfId="0" applyAlignment="1">
      <alignment horizontal="center" vertical="center" wrapText="1"/>
    </xf>
    <xf numFmtId="37" fontId="0" fillId="0" borderId="9" xfId="0" applyBorder="1" applyAlignment="1">
      <alignment horizontal="center" vertical="center" wrapText="1"/>
    </xf>
    <xf numFmtId="37" fontId="0" fillId="0" borderId="12" xfId="0" applyBorder="1" applyAlignment="1">
      <alignment horizontal="center" vertical="center" wrapText="1"/>
    </xf>
    <xf numFmtId="37" fontId="6" fillId="0" borderId="13" xfId="0" applyFont="1" applyBorder="1" applyAlignment="1" applyProtection="1">
      <alignment horizontal="right" vertical="center" wrapText="1"/>
      <protection/>
    </xf>
    <xf numFmtId="37" fontId="0" fillId="0" borderId="9" xfId="0" applyBorder="1" applyAlignment="1">
      <alignment horizontal="right" vertical="center" wrapText="1"/>
    </xf>
    <xf numFmtId="37" fontId="6" fillId="0" borderId="0" xfId="0" applyFont="1" applyAlignment="1" applyProtection="1">
      <alignment horizontal="left" vertical="top" wrapText="1"/>
      <protection/>
    </xf>
    <xf numFmtId="37" fontId="0" fillId="0" borderId="0" xfId="0" applyAlignment="1">
      <alignment horizontal="left" vertical="top" wrapText="1"/>
    </xf>
    <xf numFmtId="37" fontId="0" fillId="0" borderId="0" xfId="0" applyAlignment="1">
      <alignment/>
    </xf>
    <xf numFmtId="37" fontId="6" fillId="0" borderId="11" xfId="0" applyFont="1" applyBorder="1" applyAlignment="1">
      <alignment horizontal="left" vertical="top" wrapText="1"/>
    </xf>
    <xf numFmtId="37" fontId="0" fillId="0" borderId="11" xfId="0" applyBorder="1" applyAlignment="1">
      <alignment horizontal="left" vertical="top"/>
    </xf>
    <xf numFmtId="37" fontId="4" fillId="0" borderId="0" xfId="0" applyFont="1" applyBorder="1" applyAlignment="1" applyProtection="1">
      <alignment horizontal="left" vertical="top" wrapText="1"/>
      <protection/>
    </xf>
    <xf numFmtId="37" fontId="5" fillId="0" borderId="0" xfId="0" applyFont="1" applyBorder="1" applyAlignment="1">
      <alignment horizontal="left" vertical="top" wrapText="1"/>
    </xf>
    <xf numFmtId="37" fontId="0" fillId="0" borderId="12" xfId="0" applyBorder="1" applyAlignment="1">
      <alignment horizontal="left" vertical="top" wrapText="1"/>
    </xf>
    <xf numFmtId="37" fontId="6" fillId="0" borderId="14" xfId="0" applyFont="1" applyBorder="1" applyAlignment="1" applyProtection="1">
      <alignment horizontal="left" vertical="center" wrapText="1"/>
      <protection/>
    </xf>
    <xf numFmtId="37" fontId="0" fillId="0" borderId="4" xfId="0" applyBorder="1" applyAlignment="1">
      <alignment horizontal="left" vertical="center" wrapText="1"/>
    </xf>
    <xf numFmtId="37" fontId="0" fillId="0" borderId="7" xfId="0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23-01  PRs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M111"/>
  <sheetViews>
    <sheetView showGridLines="0" tabSelected="1" zoomScaleSheetLayoutView="50" workbookViewId="0" topLeftCell="A1">
      <selection activeCell="A4" sqref="A4:A10"/>
    </sheetView>
  </sheetViews>
  <sheetFormatPr defaultColWidth="12.375" defaultRowHeight="12" customHeight="1"/>
  <cols>
    <col min="1" max="1" width="40.125" style="2" customWidth="1"/>
    <col min="2" max="4" width="7.25390625" style="2" customWidth="1"/>
    <col min="5" max="5" width="9.375" style="2" customWidth="1"/>
    <col min="6" max="6" width="10.125" style="2" customWidth="1"/>
    <col min="7" max="7" width="9.125" style="2" customWidth="1"/>
    <col min="8" max="8" width="9.75390625" style="2" customWidth="1"/>
    <col min="9" max="9" width="7.75390625" style="2" customWidth="1"/>
    <col min="10" max="11" width="9.125" style="2" customWidth="1"/>
    <col min="12" max="19" width="7.625" style="2" customWidth="1"/>
    <col min="20" max="29" width="12.00390625" style="2" customWidth="1"/>
    <col min="30" max="30" width="10.875" style="2" customWidth="1"/>
    <col min="31" max="16384" width="12.375" style="2" customWidth="1"/>
  </cols>
  <sheetData>
    <row r="1" spans="1:29" ht="12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8.5" customHeight="1">
      <c r="A4" s="54" t="s">
        <v>1</v>
      </c>
      <c r="B4" s="32" t="s">
        <v>2</v>
      </c>
      <c r="C4" s="35" t="s">
        <v>3</v>
      </c>
      <c r="D4" s="32" t="s">
        <v>4</v>
      </c>
      <c r="E4" s="35" t="s">
        <v>5</v>
      </c>
      <c r="F4" s="32" t="s">
        <v>6</v>
      </c>
      <c r="G4" s="35" t="s">
        <v>7</v>
      </c>
      <c r="H4" s="32" t="s">
        <v>8</v>
      </c>
      <c r="I4" s="35" t="s">
        <v>9</v>
      </c>
      <c r="J4" s="38" t="s">
        <v>10</v>
      </c>
      <c r="K4" s="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24.75" customHeight="1">
      <c r="A5" s="55"/>
      <c r="B5" s="33"/>
      <c r="C5" s="36"/>
      <c r="D5" s="33"/>
      <c r="E5" s="36"/>
      <c r="F5" s="33"/>
      <c r="G5" s="36"/>
      <c r="H5" s="33"/>
      <c r="I5" s="36"/>
      <c r="J5" s="40"/>
      <c r="K5" s="4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 customHeight="1">
      <c r="A6" s="55"/>
      <c r="B6" s="33"/>
      <c r="C6" s="36"/>
      <c r="D6" s="33"/>
      <c r="E6" s="36"/>
      <c r="F6" s="33"/>
      <c r="G6" s="36"/>
      <c r="H6" s="33"/>
      <c r="I6" s="36"/>
      <c r="J6" s="40"/>
      <c r="K6" s="4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2" customHeight="1">
      <c r="A7" s="55"/>
      <c r="B7" s="33"/>
      <c r="C7" s="36"/>
      <c r="D7" s="33"/>
      <c r="E7" s="36"/>
      <c r="F7" s="33"/>
      <c r="G7" s="36"/>
      <c r="H7" s="33"/>
      <c r="I7" s="36"/>
      <c r="J7" s="40"/>
      <c r="K7" s="4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26.25" customHeight="1">
      <c r="A8" s="55"/>
      <c r="B8" s="33"/>
      <c r="C8" s="36"/>
      <c r="D8" s="33"/>
      <c r="E8" s="36"/>
      <c r="F8" s="33"/>
      <c r="G8" s="36"/>
      <c r="H8" s="33"/>
      <c r="I8" s="36"/>
      <c r="J8" s="42"/>
      <c r="K8" s="4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2" customHeight="1">
      <c r="A9" s="55"/>
      <c r="B9" s="33"/>
      <c r="C9" s="36"/>
      <c r="D9" s="33"/>
      <c r="E9" s="36"/>
      <c r="F9" s="33"/>
      <c r="G9" s="36"/>
      <c r="H9" s="33"/>
      <c r="I9" s="36"/>
      <c r="J9" s="32" t="s">
        <v>2</v>
      </c>
      <c r="K9" s="44" t="s">
        <v>4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2" customHeight="1">
      <c r="A10" s="56"/>
      <c r="B10" s="33"/>
      <c r="C10" s="37" t="s">
        <v>11</v>
      </c>
      <c r="D10" s="34" t="s">
        <v>11</v>
      </c>
      <c r="E10" s="37" t="s">
        <v>11</v>
      </c>
      <c r="F10" s="34" t="s">
        <v>11</v>
      </c>
      <c r="G10" s="37" t="s">
        <v>11</v>
      </c>
      <c r="H10" s="34" t="s">
        <v>11</v>
      </c>
      <c r="I10" s="37" t="s">
        <v>11</v>
      </c>
      <c r="J10" s="34"/>
      <c r="K10" s="4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39" s="11" customFormat="1" ht="13.5">
      <c r="A11" s="5" t="s">
        <v>12</v>
      </c>
      <c r="B11" s="6" t="s">
        <v>13</v>
      </c>
      <c r="C11" s="7" t="s">
        <v>14</v>
      </c>
      <c r="D11" s="6" t="s">
        <v>15</v>
      </c>
      <c r="E11" s="8" t="s">
        <v>16</v>
      </c>
      <c r="F11" s="6" t="s">
        <v>17</v>
      </c>
      <c r="G11" s="6" t="s">
        <v>18</v>
      </c>
      <c r="H11" s="6" t="s">
        <v>19</v>
      </c>
      <c r="I11" s="9" t="s">
        <v>20</v>
      </c>
      <c r="J11" s="9" t="s">
        <v>21</v>
      </c>
      <c r="K11" s="10" t="s">
        <v>22</v>
      </c>
      <c r="AC11" s="12"/>
      <c r="AD11" s="12"/>
      <c r="AE11" s="13"/>
      <c r="AF11" s="12"/>
      <c r="AG11" s="12"/>
      <c r="AH11" s="12"/>
      <c r="AI11" s="12"/>
      <c r="AJ11" s="12"/>
      <c r="AK11" s="12"/>
      <c r="AL11" s="12"/>
      <c r="AM11" s="12"/>
    </row>
    <row r="12" spans="1:32" ht="16.5" customHeight="1">
      <c r="A12" s="14" t="s">
        <v>23</v>
      </c>
      <c r="B12" s="15">
        <f aca="true" t="shared" si="0" ref="B12:I12">B13+B14</f>
        <v>1427</v>
      </c>
      <c r="C12" s="15">
        <f t="shared" si="0"/>
        <v>126</v>
      </c>
      <c r="D12" s="15">
        <f t="shared" si="0"/>
        <v>997</v>
      </c>
      <c r="E12" s="15">
        <f t="shared" si="0"/>
        <v>87</v>
      </c>
      <c r="F12" s="15">
        <f t="shared" si="0"/>
        <v>97</v>
      </c>
      <c r="G12" s="15">
        <f t="shared" si="0"/>
        <v>6</v>
      </c>
      <c r="H12" s="15">
        <f t="shared" si="0"/>
        <v>106</v>
      </c>
      <c r="I12" s="15">
        <f t="shared" si="0"/>
        <v>8</v>
      </c>
      <c r="J12" s="16">
        <f>SUM(B12/AE12)*100</f>
        <v>1.7683213958214576</v>
      </c>
      <c r="K12" s="16">
        <f>SUM(D12/AF12)*100</f>
        <v>17.157115814833936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E12" s="18">
        <f>AE13+AE14</f>
        <v>80698</v>
      </c>
      <c r="AF12" s="18">
        <f>AF13+AF14</f>
        <v>5811</v>
      </c>
    </row>
    <row r="13" spans="1:32" ht="13.5">
      <c r="A13" s="19" t="s">
        <v>24</v>
      </c>
      <c r="B13" s="20">
        <f aca="true" t="shared" si="1" ref="B13:I14">B17+B21+B25+B29+B33+B38</f>
        <v>617</v>
      </c>
      <c r="C13" s="20">
        <f t="shared" si="1"/>
        <v>65</v>
      </c>
      <c r="D13" s="20">
        <f t="shared" si="1"/>
        <v>399</v>
      </c>
      <c r="E13" s="20">
        <f t="shared" si="1"/>
        <v>44</v>
      </c>
      <c r="F13" s="20">
        <f t="shared" si="1"/>
        <v>45</v>
      </c>
      <c r="G13" s="20">
        <f t="shared" si="1"/>
        <v>3</v>
      </c>
      <c r="H13" s="20">
        <f t="shared" si="1"/>
        <v>55</v>
      </c>
      <c r="I13" s="20">
        <f t="shared" si="1"/>
        <v>6</v>
      </c>
      <c r="J13" s="21">
        <f>SUM(B13/AE13)*100</f>
        <v>1.451525631072529</v>
      </c>
      <c r="K13" s="21">
        <f>SUM(D13/AF13)*100</f>
        <v>17.94871794871795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E13" s="18">
        <v>42507</v>
      </c>
      <c r="AF13" s="18">
        <v>2223</v>
      </c>
    </row>
    <row r="14" spans="1:32" ht="13.5">
      <c r="A14" s="22" t="s">
        <v>25</v>
      </c>
      <c r="B14" s="20">
        <f t="shared" si="1"/>
        <v>810</v>
      </c>
      <c r="C14" s="20">
        <f t="shared" si="1"/>
        <v>61</v>
      </c>
      <c r="D14" s="20">
        <f t="shared" si="1"/>
        <v>598</v>
      </c>
      <c r="E14" s="20">
        <f t="shared" si="1"/>
        <v>43</v>
      </c>
      <c r="F14" s="20">
        <f t="shared" si="1"/>
        <v>52</v>
      </c>
      <c r="G14" s="20">
        <f t="shared" si="1"/>
        <v>3</v>
      </c>
      <c r="H14" s="20">
        <f t="shared" si="1"/>
        <v>51</v>
      </c>
      <c r="I14" s="20">
        <f t="shared" si="1"/>
        <v>2</v>
      </c>
      <c r="J14" s="21">
        <f>SUM(B14/AE14)*100</f>
        <v>2.1209185410175175</v>
      </c>
      <c r="K14" s="21">
        <f>SUM(D14/AF14)*100</f>
        <v>16.666666666666664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E14" s="18">
        <v>38191</v>
      </c>
      <c r="AF14" s="18">
        <v>3588</v>
      </c>
    </row>
    <row r="15" spans="1:31" ht="12" customHeight="1">
      <c r="A15" s="22" t="s">
        <v>26</v>
      </c>
      <c r="B15" s="23"/>
      <c r="C15" s="20" t="s">
        <v>26</v>
      </c>
      <c r="D15" s="20" t="s">
        <v>26</v>
      </c>
      <c r="E15" s="20"/>
      <c r="F15" s="20" t="s">
        <v>26</v>
      </c>
      <c r="G15" s="20"/>
      <c r="H15" s="20" t="s">
        <v>26</v>
      </c>
      <c r="I15" s="20" t="s">
        <v>26</v>
      </c>
      <c r="J15" s="21"/>
      <c r="K15" s="21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E15" s="24" t="s">
        <v>26</v>
      </c>
    </row>
    <row r="16" spans="1:32" ht="12" customHeight="1">
      <c r="A16" s="22" t="s">
        <v>27</v>
      </c>
      <c r="B16" s="20">
        <f>B17+B18</f>
        <v>94</v>
      </c>
      <c r="C16" s="20">
        <f>C17+C18</f>
        <v>8</v>
      </c>
      <c r="D16" s="20">
        <f>D17+D18</f>
        <v>54</v>
      </c>
      <c r="E16" s="20">
        <f>E17+E18</f>
        <v>0</v>
      </c>
      <c r="F16" s="20">
        <f>F17+F18</f>
        <v>13</v>
      </c>
      <c r="G16" s="20">
        <v>1</v>
      </c>
      <c r="H16" s="20">
        <f>H17+H18</f>
        <v>18</v>
      </c>
      <c r="I16" s="20">
        <f>I17+I18</f>
        <v>0</v>
      </c>
      <c r="J16" s="21">
        <f>SUM(B16/AE16)*100</f>
        <v>2.2175041283321537</v>
      </c>
      <c r="K16" s="21">
        <f>SUM(D16/AF16)*100</f>
        <v>34.83870967741935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E16" s="18">
        <f>AE17+AE18</f>
        <v>4239</v>
      </c>
      <c r="AF16" s="18">
        <f>AF17+AF18</f>
        <v>155</v>
      </c>
    </row>
    <row r="17" spans="1:32" ht="12" customHeight="1">
      <c r="A17" s="22" t="s">
        <v>28</v>
      </c>
      <c r="B17" s="20">
        <f>SUM(C17:I17)</f>
        <v>45</v>
      </c>
      <c r="C17" s="20">
        <v>6</v>
      </c>
      <c r="D17" s="20">
        <v>20</v>
      </c>
      <c r="E17" s="20">
        <v>0</v>
      </c>
      <c r="F17" s="20">
        <v>10</v>
      </c>
      <c r="G17" s="20">
        <v>1</v>
      </c>
      <c r="H17" s="20">
        <v>8</v>
      </c>
      <c r="I17" s="20">
        <v>0</v>
      </c>
      <c r="J17" s="21">
        <f>SUM(B17/AE17)*100</f>
        <v>1.7254601226993866</v>
      </c>
      <c r="K17" s="21">
        <f>SUM(D17/AF17)*100</f>
        <v>31.746031746031743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E17" s="18">
        <v>2608</v>
      </c>
      <c r="AF17" s="18">
        <v>63</v>
      </c>
    </row>
    <row r="18" spans="1:32" ht="12" customHeight="1">
      <c r="A18" s="22" t="s">
        <v>29</v>
      </c>
      <c r="B18" s="20">
        <f>SUM(C18:I18)</f>
        <v>49</v>
      </c>
      <c r="C18" s="20">
        <v>2</v>
      </c>
      <c r="D18" s="20">
        <v>34</v>
      </c>
      <c r="E18" s="20">
        <v>0</v>
      </c>
      <c r="F18" s="20">
        <v>3</v>
      </c>
      <c r="G18" s="20">
        <v>0</v>
      </c>
      <c r="H18" s="20">
        <v>10</v>
      </c>
      <c r="I18" s="20">
        <v>0</v>
      </c>
      <c r="J18" s="21">
        <f>SUM(B18/AE18)*100</f>
        <v>3.004291845493562</v>
      </c>
      <c r="K18" s="21">
        <f>SUM(D18/AF18)*100</f>
        <v>36.95652173913043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E18" s="18">
        <v>1631</v>
      </c>
      <c r="AF18" s="18">
        <v>92</v>
      </c>
    </row>
    <row r="19" spans="1:29" ht="12" customHeight="1">
      <c r="A19" s="22" t="s">
        <v>26</v>
      </c>
      <c r="B19" s="20" t="s">
        <v>26</v>
      </c>
      <c r="C19" s="20" t="s">
        <v>26</v>
      </c>
      <c r="D19" s="20" t="s">
        <v>26</v>
      </c>
      <c r="E19" s="20" t="s">
        <v>26</v>
      </c>
      <c r="F19" s="20" t="s">
        <v>30</v>
      </c>
      <c r="G19" s="20" t="s">
        <v>26</v>
      </c>
      <c r="H19" s="20" t="s">
        <v>26</v>
      </c>
      <c r="I19" s="20" t="s">
        <v>26</v>
      </c>
      <c r="J19" s="21"/>
      <c r="K19" s="21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32" ht="12" customHeight="1">
      <c r="A20" s="22" t="s">
        <v>31</v>
      </c>
      <c r="B20" s="20">
        <f>B21+B22</f>
        <v>212</v>
      </c>
      <c r="C20" s="20">
        <f>C21+C22</f>
        <v>16</v>
      </c>
      <c r="D20" s="20">
        <f>D21+D22</f>
        <v>145</v>
      </c>
      <c r="E20" s="20">
        <f>E21+E22</f>
        <v>15</v>
      </c>
      <c r="F20" s="20">
        <f>F21+F22</f>
        <v>26</v>
      </c>
      <c r="G20" s="20">
        <v>0</v>
      </c>
      <c r="H20" s="20">
        <f>H21+H22</f>
        <v>10</v>
      </c>
      <c r="I20" s="20">
        <f>I21+I22</f>
        <v>0</v>
      </c>
      <c r="J20" s="21">
        <f>SUM(B20/AE20)*100</f>
        <v>1.3913500032814858</v>
      </c>
      <c r="K20" s="21">
        <f>SUM(D20/AF20)*100</f>
        <v>13.134057971014492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E20" s="18">
        <f>AE21+AE22</f>
        <v>15237</v>
      </c>
      <c r="AF20" s="18">
        <f>AF21+AF22</f>
        <v>1104</v>
      </c>
    </row>
    <row r="21" spans="1:32" ht="12" customHeight="1">
      <c r="A21" s="22" t="s">
        <v>32</v>
      </c>
      <c r="B21" s="20">
        <f>SUM(C21:I21)</f>
        <v>107</v>
      </c>
      <c r="C21" s="20">
        <v>9</v>
      </c>
      <c r="D21" s="20">
        <v>71</v>
      </c>
      <c r="E21" s="20">
        <v>6</v>
      </c>
      <c r="F21" s="20">
        <v>13</v>
      </c>
      <c r="G21" s="20">
        <v>0</v>
      </c>
      <c r="H21" s="20">
        <v>8</v>
      </c>
      <c r="I21" s="20">
        <v>0</v>
      </c>
      <c r="J21" s="21">
        <f>SUM(B21/AE21)*100</f>
        <v>1.2634313378202857</v>
      </c>
      <c r="K21" s="21">
        <f>SUM(D21/AF21)*100</f>
        <v>17.444717444717444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E21" s="18">
        <v>8469</v>
      </c>
      <c r="AF21" s="18">
        <v>407</v>
      </c>
    </row>
    <row r="22" spans="1:32" ht="12" customHeight="1">
      <c r="A22" s="22" t="s">
        <v>29</v>
      </c>
      <c r="B22" s="20">
        <f>SUM(C22:I22)</f>
        <v>105</v>
      </c>
      <c r="C22" s="20">
        <v>7</v>
      </c>
      <c r="D22" s="20">
        <v>74</v>
      </c>
      <c r="E22" s="20">
        <v>9</v>
      </c>
      <c r="F22" s="20">
        <v>13</v>
      </c>
      <c r="G22" s="20">
        <v>0</v>
      </c>
      <c r="H22" s="20">
        <v>2</v>
      </c>
      <c r="I22" s="20">
        <v>0</v>
      </c>
      <c r="J22" s="21">
        <f>SUM(B22/AE22)*100</f>
        <v>1.551418439716312</v>
      </c>
      <c r="K22" s="21">
        <f>SUM(D22/AF22)*100</f>
        <v>10.616929698708752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E22" s="18">
        <v>6768</v>
      </c>
      <c r="AF22" s="18">
        <v>697</v>
      </c>
    </row>
    <row r="23" spans="1:29" ht="12" customHeight="1">
      <c r="A23" s="22" t="s">
        <v>26</v>
      </c>
      <c r="B23" s="20" t="s">
        <v>26</v>
      </c>
      <c r="C23" s="20" t="s">
        <v>26</v>
      </c>
      <c r="D23" s="20" t="s">
        <v>26</v>
      </c>
      <c r="E23" s="20" t="s">
        <v>26</v>
      </c>
      <c r="F23" s="20" t="s">
        <v>26</v>
      </c>
      <c r="G23" s="20" t="s">
        <v>26</v>
      </c>
      <c r="H23" s="20" t="s">
        <v>26</v>
      </c>
      <c r="I23" s="20" t="s">
        <v>26</v>
      </c>
      <c r="J23" s="21"/>
      <c r="K23" s="21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32" ht="12" customHeight="1">
      <c r="A24" s="22" t="s">
        <v>33</v>
      </c>
      <c r="B24" s="20">
        <f aca="true" t="shared" si="2" ref="B24:I24">B25+B26</f>
        <v>406</v>
      </c>
      <c r="C24" s="20">
        <f t="shared" si="2"/>
        <v>36</v>
      </c>
      <c r="D24" s="20">
        <f t="shared" si="2"/>
        <v>260</v>
      </c>
      <c r="E24" s="20">
        <f t="shared" si="2"/>
        <v>23</v>
      </c>
      <c r="F24" s="20">
        <f t="shared" si="2"/>
        <v>45</v>
      </c>
      <c r="G24" s="20">
        <f t="shared" si="2"/>
        <v>0</v>
      </c>
      <c r="H24" s="20">
        <f t="shared" si="2"/>
        <v>41</v>
      </c>
      <c r="I24" s="20">
        <f t="shared" si="2"/>
        <v>1</v>
      </c>
      <c r="J24" s="21">
        <f>SUM(B24/AE24)*100</f>
        <v>5.737704918032787</v>
      </c>
      <c r="K24" s="21">
        <f>SUM(D24/AF24)*100</f>
        <v>45.614035087719294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E24" s="18">
        <f>AE25+AE26</f>
        <v>7076</v>
      </c>
      <c r="AF24" s="18">
        <f>AF25+AF26</f>
        <v>570</v>
      </c>
    </row>
    <row r="25" spans="1:32" ht="12" customHeight="1">
      <c r="A25" s="22" t="s">
        <v>32</v>
      </c>
      <c r="B25" s="20">
        <f>SUM(C25:I25)</f>
        <v>134</v>
      </c>
      <c r="C25" s="20">
        <v>18</v>
      </c>
      <c r="D25" s="20">
        <v>72</v>
      </c>
      <c r="E25" s="20">
        <v>10</v>
      </c>
      <c r="F25" s="20">
        <v>14</v>
      </c>
      <c r="G25" s="20">
        <v>0</v>
      </c>
      <c r="H25" s="20">
        <v>20</v>
      </c>
      <c r="I25" s="20">
        <v>0</v>
      </c>
      <c r="J25" s="21">
        <f>SUM(B25/AE25)*100</f>
        <v>5.518945634266887</v>
      </c>
      <c r="K25" s="21">
        <f>SUM(D25/AF25)*100</f>
        <v>37.89473684210527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E25" s="18">
        <v>2428</v>
      </c>
      <c r="AF25" s="18">
        <v>190</v>
      </c>
    </row>
    <row r="26" spans="1:32" ht="12" customHeight="1">
      <c r="A26" s="22" t="s">
        <v>29</v>
      </c>
      <c r="B26" s="20">
        <f>SUM(C26:I26)</f>
        <v>272</v>
      </c>
      <c r="C26" s="20">
        <v>18</v>
      </c>
      <c r="D26" s="20">
        <v>188</v>
      </c>
      <c r="E26" s="20">
        <v>13</v>
      </c>
      <c r="F26" s="20">
        <v>31</v>
      </c>
      <c r="G26" s="20">
        <v>0</v>
      </c>
      <c r="H26" s="20">
        <v>21</v>
      </c>
      <c r="I26" s="20">
        <v>1</v>
      </c>
      <c r="J26" s="21">
        <f>SUM(B26/AE26)*100</f>
        <v>5.851979345955249</v>
      </c>
      <c r="K26" s="21">
        <f>SUM(D26/AF26)*100</f>
        <v>49.473684210526315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E26" s="18">
        <v>4648</v>
      </c>
      <c r="AF26" s="18">
        <v>380</v>
      </c>
    </row>
    <row r="27" spans="1:29" ht="12" customHeight="1">
      <c r="A27" s="22" t="s">
        <v>26</v>
      </c>
      <c r="B27" s="20" t="s">
        <v>26</v>
      </c>
      <c r="C27" s="20" t="s">
        <v>26</v>
      </c>
      <c r="D27" s="20" t="s">
        <v>26</v>
      </c>
      <c r="E27" s="20" t="s">
        <v>26</v>
      </c>
      <c r="F27" s="20" t="s">
        <v>26</v>
      </c>
      <c r="G27" s="20" t="s">
        <v>26</v>
      </c>
      <c r="H27" s="20" t="s">
        <v>26</v>
      </c>
      <c r="I27" s="20" t="s">
        <v>26</v>
      </c>
      <c r="J27" s="21"/>
      <c r="K27" s="2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32" ht="12" customHeight="1">
      <c r="A28" s="22" t="s">
        <v>41</v>
      </c>
      <c r="B28" s="20">
        <f>B29+B30</f>
        <v>53</v>
      </c>
      <c r="C28" s="20">
        <f>C29+C30</f>
        <v>3</v>
      </c>
      <c r="D28" s="20">
        <f>D29+D30</f>
        <v>43</v>
      </c>
      <c r="E28" s="20">
        <f>E29+E30</f>
        <v>0</v>
      </c>
      <c r="F28" s="20">
        <v>0</v>
      </c>
      <c r="G28" s="20">
        <v>0</v>
      </c>
      <c r="H28" s="20">
        <f>H29+H30</f>
        <v>5</v>
      </c>
      <c r="I28" s="20">
        <f>I29+I30</f>
        <v>2</v>
      </c>
      <c r="J28" s="21">
        <f>SUM(B28/AE28)*100</f>
        <v>2.3154215814766275</v>
      </c>
      <c r="K28" s="21">
        <f>SUM(D28/AF28)*100</f>
        <v>64.17910447761194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E28" s="18">
        <f>AE29+AE30</f>
        <v>2289</v>
      </c>
      <c r="AF28" s="18">
        <f>AF29+AF30</f>
        <v>67</v>
      </c>
    </row>
    <row r="29" spans="1:32" ht="12" customHeight="1">
      <c r="A29" s="22" t="s">
        <v>32</v>
      </c>
      <c r="B29" s="20">
        <f>SUM(C29:I29)</f>
        <v>20</v>
      </c>
      <c r="C29" s="20">
        <v>0</v>
      </c>
      <c r="D29" s="20">
        <v>16</v>
      </c>
      <c r="E29" s="20">
        <v>0</v>
      </c>
      <c r="F29" s="20">
        <v>0</v>
      </c>
      <c r="G29" s="20">
        <v>0</v>
      </c>
      <c r="H29" s="20">
        <v>2</v>
      </c>
      <c r="I29" s="20">
        <v>2</v>
      </c>
      <c r="J29" s="21">
        <f>SUM(B29/AE29)*100</f>
        <v>3.067484662576687</v>
      </c>
      <c r="K29" s="21">
        <f>SUM(D29/AF29)*100</f>
        <v>94.11764705882352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E29" s="18">
        <v>652</v>
      </c>
      <c r="AF29" s="18">
        <v>17</v>
      </c>
    </row>
    <row r="30" spans="1:32" ht="12" customHeight="1">
      <c r="A30" s="22" t="s">
        <v>29</v>
      </c>
      <c r="B30" s="20">
        <f>SUM(C30:I30)</f>
        <v>33</v>
      </c>
      <c r="C30" s="20">
        <v>3</v>
      </c>
      <c r="D30" s="20">
        <v>27</v>
      </c>
      <c r="E30" s="20">
        <v>0</v>
      </c>
      <c r="F30" s="20">
        <v>0</v>
      </c>
      <c r="G30" s="20">
        <v>0</v>
      </c>
      <c r="H30" s="20">
        <v>3</v>
      </c>
      <c r="I30" s="20">
        <v>0</v>
      </c>
      <c r="J30" s="21">
        <f>SUM(B30/AE30)*100</f>
        <v>2.0158827122785583</v>
      </c>
      <c r="K30" s="21">
        <f>SUM(D30/AF30)*100</f>
        <v>54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E30" s="18">
        <v>1637</v>
      </c>
      <c r="AF30" s="18">
        <v>50</v>
      </c>
    </row>
    <row r="31" spans="1:29" ht="12" customHeight="1">
      <c r="A31" s="22" t="s">
        <v>26</v>
      </c>
      <c r="B31" s="20" t="s">
        <v>26</v>
      </c>
      <c r="C31" s="20" t="s">
        <v>26</v>
      </c>
      <c r="D31" s="20" t="s">
        <v>26</v>
      </c>
      <c r="E31" s="20" t="s">
        <v>26</v>
      </c>
      <c r="F31" s="20" t="s">
        <v>26</v>
      </c>
      <c r="G31" s="20" t="s">
        <v>26</v>
      </c>
      <c r="H31" s="20" t="s">
        <v>26</v>
      </c>
      <c r="I31" s="20" t="s">
        <v>26</v>
      </c>
      <c r="J31" s="21"/>
      <c r="K31" s="21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32" ht="12" customHeight="1">
      <c r="A32" s="22" t="s">
        <v>34</v>
      </c>
      <c r="B32" s="20">
        <f aca="true" t="shared" si="3" ref="B32:I32">B33+B34</f>
        <v>445</v>
      </c>
      <c r="C32" s="20">
        <f t="shared" si="3"/>
        <v>63</v>
      </c>
      <c r="D32" s="20">
        <f t="shared" si="3"/>
        <v>281</v>
      </c>
      <c r="E32" s="20">
        <f t="shared" si="3"/>
        <v>49</v>
      </c>
      <c r="F32" s="20">
        <f t="shared" si="3"/>
        <v>13</v>
      </c>
      <c r="G32" s="20">
        <f t="shared" si="3"/>
        <v>5</v>
      </c>
      <c r="H32" s="20">
        <f t="shared" si="3"/>
        <v>30</v>
      </c>
      <c r="I32" s="20">
        <f t="shared" si="3"/>
        <v>4</v>
      </c>
      <c r="J32" s="21">
        <f>SUM(B32/AE32)*100</f>
        <v>1.1415817962597163</v>
      </c>
      <c r="K32" s="21">
        <f>SUM(D32/AF32)*100</f>
        <v>9.360426382411726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E32" s="18">
        <f>AE33+AE34</f>
        <v>38981</v>
      </c>
      <c r="AF32" s="18">
        <f>AF33+AF34</f>
        <v>3002</v>
      </c>
    </row>
    <row r="33" spans="1:32" ht="12" customHeight="1">
      <c r="A33" s="22" t="s">
        <v>32</v>
      </c>
      <c r="B33" s="20">
        <f>SUM(C33:I33)</f>
        <v>202</v>
      </c>
      <c r="C33" s="20">
        <v>32</v>
      </c>
      <c r="D33" s="20">
        <v>112</v>
      </c>
      <c r="E33" s="20">
        <v>28</v>
      </c>
      <c r="F33" s="20">
        <v>8</v>
      </c>
      <c r="G33" s="20">
        <v>2</v>
      </c>
      <c r="H33" s="20">
        <v>16</v>
      </c>
      <c r="I33" s="20">
        <v>4</v>
      </c>
      <c r="J33" s="21">
        <f>SUM(B33/AE33)*100</f>
        <v>0.9973338599782758</v>
      </c>
      <c r="K33" s="21">
        <f>SUM(D33/AF33)*100</f>
        <v>10.256410256410255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E33" s="18">
        <v>20254</v>
      </c>
      <c r="AF33" s="18">
        <v>1092</v>
      </c>
    </row>
    <row r="34" spans="1:32" ht="12" customHeight="1">
      <c r="A34" s="22" t="s">
        <v>29</v>
      </c>
      <c r="B34" s="20">
        <f>SUM(C34:I34)</f>
        <v>243</v>
      </c>
      <c r="C34" s="20">
        <v>31</v>
      </c>
      <c r="D34" s="20">
        <v>169</v>
      </c>
      <c r="E34" s="20">
        <v>21</v>
      </c>
      <c r="F34" s="20">
        <v>5</v>
      </c>
      <c r="G34" s="20">
        <v>3</v>
      </c>
      <c r="H34" s="20">
        <v>14</v>
      </c>
      <c r="I34" s="20">
        <v>0</v>
      </c>
      <c r="J34" s="21">
        <f>SUM(B34/AE34)*100</f>
        <v>1.2975917125006675</v>
      </c>
      <c r="K34" s="21">
        <f>SUM(D34/AF34)*100</f>
        <v>8.848167539267015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E34" s="18">
        <v>18727</v>
      </c>
      <c r="AF34" s="18">
        <v>1910</v>
      </c>
    </row>
    <row r="35" spans="1:29" ht="12" customHeight="1">
      <c r="A35" s="22" t="s">
        <v>26</v>
      </c>
      <c r="B35" s="20" t="s">
        <v>26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/>
      <c r="I35" s="20"/>
      <c r="J35" s="21"/>
      <c r="K35" s="21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12" customHeight="1">
      <c r="A36" s="22" t="s">
        <v>35</v>
      </c>
      <c r="B36" s="20" t="s">
        <v>36</v>
      </c>
      <c r="C36" s="20" t="s">
        <v>37</v>
      </c>
      <c r="D36" s="20" t="s">
        <v>30</v>
      </c>
      <c r="E36" s="20" t="s">
        <v>30</v>
      </c>
      <c r="F36" s="20" t="s">
        <v>30</v>
      </c>
      <c r="G36" s="20" t="s">
        <v>30</v>
      </c>
      <c r="H36" s="20" t="s">
        <v>38</v>
      </c>
      <c r="I36" s="20" t="s">
        <v>38</v>
      </c>
      <c r="J36" s="21"/>
      <c r="K36" s="21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32" ht="12" customHeight="1">
      <c r="A37" s="22" t="s">
        <v>39</v>
      </c>
      <c r="B37" s="20">
        <f>B38+B39</f>
        <v>217</v>
      </c>
      <c r="C37" s="20">
        <f>C38+C39</f>
        <v>0</v>
      </c>
      <c r="D37" s="20">
        <f>D38+D39</f>
        <v>214</v>
      </c>
      <c r="E37" s="20">
        <v>0</v>
      </c>
      <c r="F37" s="20">
        <f>F38+F39</f>
        <v>0</v>
      </c>
      <c r="G37" s="20">
        <f>G38+G39</f>
        <v>0</v>
      </c>
      <c r="H37" s="20">
        <f>H38+H39</f>
        <v>2</v>
      </c>
      <c r="I37" s="20">
        <f>I38+I39</f>
        <v>1</v>
      </c>
      <c r="J37" s="21">
        <f>SUM(B37/AE37)*100</f>
        <v>4.177093358999037</v>
      </c>
      <c r="K37" s="21">
        <f>SUM(D37/AF37)*100</f>
        <v>33.64779874213836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E37" s="18">
        <f>AE38+AE39</f>
        <v>5195</v>
      </c>
      <c r="AF37" s="18">
        <f>AF38+AF39</f>
        <v>636</v>
      </c>
    </row>
    <row r="38" spans="1:32" ht="12" customHeight="1">
      <c r="A38" s="22" t="s">
        <v>32</v>
      </c>
      <c r="B38" s="20">
        <f>SUM(C38:I38)</f>
        <v>109</v>
      </c>
      <c r="C38" s="20">
        <v>0</v>
      </c>
      <c r="D38" s="20">
        <v>108</v>
      </c>
      <c r="E38" s="20">
        <v>0</v>
      </c>
      <c r="F38" s="20">
        <v>0</v>
      </c>
      <c r="G38" s="20">
        <v>0</v>
      </c>
      <c r="H38" s="20">
        <v>1</v>
      </c>
      <c r="I38" s="20">
        <v>0</v>
      </c>
      <c r="J38" s="21">
        <f>SUM(B38/AE38)*100</f>
        <v>3.1285878300803676</v>
      </c>
      <c r="K38" s="21">
        <f>SUM(D38/AF38)*100</f>
        <v>33.33333333333333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E38" s="18">
        <v>3484</v>
      </c>
      <c r="AF38" s="18">
        <v>324</v>
      </c>
    </row>
    <row r="39" spans="1:32" ht="12" customHeight="1">
      <c r="A39" s="25" t="s">
        <v>29</v>
      </c>
      <c r="B39" s="26">
        <f>SUM(C39:I39)</f>
        <v>108</v>
      </c>
      <c r="C39" s="26">
        <v>0</v>
      </c>
      <c r="D39" s="26">
        <v>106</v>
      </c>
      <c r="E39" s="26">
        <v>0</v>
      </c>
      <c r="F39" s="26">
        <v>0</v>
      </c>
      <c r="G39" s="26">
        <v>0</v>
      </c>
      <c r="H39" s="26">
        <v>1</v>
      </c>
      <c r="I39" s="26">
        <v>1</v>
      </c>
      <c r="J39" s="27">
        <f>SUM(B39/AE39)*100</f>
        <v>6.312098188194039</v>
      </c>
      <c r="K39" s="27">
        <f>SUM(D39/AF39)*100</f>
        <v>33.97435897435898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E39" s="18">
        <v>1711</v>
      </c>
      <c r="AF39" s="18">
        <v>312</v>
      </c>
    </row>
    <row r="40" spans="1:32" ht="27" customHeight="1">
      <c r="A40" s="49" t="s">
        <v>40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E40" s="18"/>
      <c r="AF40" s="18"/>
    </row>
    <row r="41" spans="1:32" ht="12.75" customHeight="1">
      <c r="A41" s="46" t="s">
        <v>42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AE41" s="28" t="e">
        <f>AE42+#REF!</f>
        <v>#REF!</v>
      </c>
      <c r="AF41" s="28" t="e">
        <f>AF42+#REF!</f>
        <v>#REF!</v>
      </c>
    </row>
    <row r="42" spans="1:32" ht="22.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E42" s="28">
        <f>42+145</f>
        <v>187</v>
      </c>
      <c r="AF42" s="28">
        <v>13</v>
      </c>
    </row>
    <row r="43" spans="1:29" ht="12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5" spans="10:29" ht="12" customHeight="1"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</row>
    <row r="46" spans="10:29" ht="12" customHeight="1"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</row>
    <row r="47" spans="10:29" ht="12" customHeight="1"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</row>
    <row r="49" spans="10:29" ht="12" customHeight="1"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</row>
    <row r="50" spans="10:29" ht="12" customHeight="1"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</row>
    <row r="51" spans="10:29" ht="12" customHeight="1"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</row>
    <row r="53" spans="10:29" ht="12" customHeight="1"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</row>
    <row r="54" spans="10:29" ht="12" customHeight="1"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</row>
    <row r="55" spans="10:29" ht="12" customHeight="1"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</row>
    <row r="57" spans="10:29" ht="12" customHeight="1"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</row>
    <row r="58" spans="10:29" ht="12" customHeight="1"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</row>
    <row r="59" spans="10:29" ht="12" customHeight="1"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</row>
    <row r="61" spans="10:29" ht="12" customHeight="1"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</row>
    <row r="62" spans="10:29" ht="12" customHeight="1"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</row>
    <row r="63" spans="10:29" ht="12" customHeight="1"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</row>
    <row r="65" spans="10:29" ht="12" customHeight="1"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</row>
    <row r="66" spans="10:29" ht="12" customHeight="1"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</row>
    <row r="67" spans="10:29" ht="12" customHeight="1"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</row>
    <row r="69" spans="10:29" ht="12" customHeight="1"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</row>
    <row r="70" spans="10:29" ht="12" customHeight="1"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</row>
    <row r="71" spans="10:29" ht="12" customHeight="1"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</row>
    <row r="73" spans="10:29" ht="12" customHeight="1"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</row>
    <row r="74" spans="10:29" ht="12" customHeight="1"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</row>
    <row r="75" spans="10:29" ht="12" customHeight="1"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</row>
    <row r="77" spans="10:29" ht="12" customHeight="1"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</row>
    <row r="78" spans="10:29" ht="12" customHeight="1"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</row>
    <row r="79" spans="10:29" ht="12" customHeight="1"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</row>
    <row r="81" spans="10:29" ht="12" customHeight="1"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</row>
    <row r="82" spans="10:29" ht="12" customHeight="1"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</row>
    <row r="83" spans="10:29" ht="12" customHeight="1"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</row>
    <row r="85" spans="10:29" ht="12" customHeight="1"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</row>
    <row r="86" spans="10:29" ht="12" customHeight="1"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</row>
    <row r="87" spans="10:29" ht="12" customHeight="1"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</row>
    <row r="89" spans="10:29" ht="12" customHeight="1"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</row>
    <row r="90" spans="10:29" ht="12" customHeight="1"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</row>
    <row r="91" spans="10:29" ht="12" customHeight="1"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</row>
    <row r="93" spans="10:29" ht="12" customHeight="1"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</row>
    <row r="94" spans="10:29" ht="12" customHeight="1"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</row>
    <row r="95" spans="10:29" ht="12" customHeight="1"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</row>
    <row r="97" spans="10:29" ht="12" customHeight="1"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</row>
    <row r="98" spans="10:29" ht="12" customHeight="1"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</row>
    <row r="99" spans="10:29" ht="12" customHeight="1"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</row>
    <row r="101" spans="10:29" ht="12" customHeight="1"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</row>
    <row r="102" spans="10:29" ht="12" customHeight="1"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</row>
    <row r="103" spans="10:29" ht="12" customHeight="1"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</row>
    <row r="105" spans="10:29" ht="12" customHeight="1"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</row>
    <row r="106" spans="10:29" ht="12" customHeight="1"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</row>
    <row r="107" spans="10:29" ht="12" customHeight="1"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</row>
    <row r="109" spans="10:29" ht="12" customHeight="1"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</row>
    <row r="110" spans="10:29" ht="12" customHeight="1"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</row>
    <row r="111" spans="10:29" ht="12" customHeight="1"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</row>
  </sheetData>
  <mergeCells count="15">
    <mergeCell ref="A41:K43"/>
    <mergeCell ref="A40:K40"/>
    <mergeCell ref="A1:K3"/>
    <mergeCell ref="A4:A10"/>
    <mergeCell ref="B4:B10"/>
    <mergeCell ref="C4:C10"/>
    <mergeCell ref="D4:D10"/>
    <mergeCell ref="E4:E10"/>
    <mergeCell ref="F4:F10"/>
    <mergeCell ref="G4:G10"/>
    <mergeCell ref="H4:H10"/>
    <mergeCell ref="I4:I10"/>
    <mergeCell ref="J4:K8"/>
    <mergeCell ref="J9:J10"/>
    <mergeCell ref="K9:K10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Institutes for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klindstrom</dc:creator>
  <cp:keywords/>
  <dc:description/>
  <cp:lastModifiedBy>CQuinn</cp:lastModifiedBy>
  <cp:lastPrinted>2004-12-22T20:28:06Z</cp:lastPrinted>
  <dcterms:created xsi:type="dcterms:W3CDTF">2004-12-22T20:27:47Z</dcterms:created>
  <dcterms:modified xsi:type="dcterms:W3CDTF">2005-01-03T17:02:29Z</dcterms:modified>
  <cp:category/>
  <cp:version/>
  <cp:contentType/>
  <cp:contentStatus/>
</cp:coreProperties>
</file>