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8010" windowHeight="6090" tabRatio="875" activeTab="0"/>
  </bookViews>
  <sheets>
    <sheet name="A1" sheetId="1" r:id="rId1"/>
    <sheet name="1" sheetId="2" state="hidden" r:id="rId2"/>
    <sheet name="2" sheetId="3" state="hidden" r:id="rId3"/>
    <sheet name="3" sheetId="4" state="hidden" r:id="rId4"/>
    <sheet name="4" sheetId="5" state="hidden" r:id="rId5"/>
    <sheet name="5" sheetId="6" state="hidden" r:id="rId6"/>
    <sheet name="6" sheetId="7" state="hidden" r:id="rId7"/>
    <sheet name="7" sheetId="8" state="hidden" r:id="rId8"/>
    <sheet name="TT" sheetId="9" state="hidden" r:id="rId9"/>
    <sheet name="TMP" sheetId="10" state="hidden" r:id="rId10"/>
  </sheets>
  <definedNames>
    <definedName name="_HS2003">#REF!</definedName>
  </definedNames>
  <calcPr fullCalcOnLoad="1"/>
</workbook>
</file>

<file path=xl/sharedStrings.xml><?xml version="1.0" encoding="utf-8"?>
<sst xmlns="http://schemas.openxmlformats.org/spreadsheetml/2006/main" count="1317" uniqueCount="317">
  <si>
    <t>Total</t>
  </si>
  <si>
    <t>s.e.</t>
  </si>
  <si>
    <t>Race/ethnicity</t>
  </si>
  <si>
    <t>Sex</t>
  </si>
  <si>
    <t>Household Income</t>
  </si>
  <si>
    <t>$25,000 or less</t>
  </si>
  <si>
    <t>Urbanicity</t>
  </si>
  <si>
    <t>Enrolled in school part-time</t>
  </si>
  <si>
    <t xml:space="preserve"> </t>
  </si>
  <si>
    <t>School enrollment status</t>
  </si>
  <si>
    <t>Grades 6–8</t>
  </si>
  <si>
    <t xml:space="preserve"> K– 5 </t>
  </si>
  <si>
    <t xml:space="preserve">     Total</t>
  </si>
  <si>
    <t xml:space="preserve"> White, non-Hispanic</t>
  </si>
  <si>
    <t xml:space="preserve"> Black, non-Hispanic</t>
  </si>
  <si>
    <t xml:space="preserve"> Hispanic</t>
  </si>
  <si>
    <t xml:space="preserve"> Other</t>
  </si>
  <si>
    <t xml:space="preserve"> Female</t>
  </si>
  <si>
    <t xml:space="preserve"> Male</t>
  </si>
  <si>
    <t xml:space="preserve"> 25,001–50,000</t>
  </si>
  <si>
    <t xml:space="preserve"> 50,001–75,000</t>
  </si>
  <si>
    <t xml:space="preserve"> 75,001 or more</t>
  </si>
  <si>
    <t xml:space="preserve"> Graduate/professional school</t>
  </si>
  <si>
    <t xml:space="preserve"> Bachelor's degree</t>
  </si>
  <si>
    <t xml:space="preserve"> Voc/tech degree or some college</t>
  </si>
  <si>
    <t xml:space="preserve"> Rural</t>
  </si>
  <si>
    <t xml:space="preserve"> High school diploma or less</t>
  </si>
  <si>
    <t>Percent</t>
  </si>
  <si>
    <t xml:space="preserve"> One child</t>
  </si>
  <si>
    <t xml:space="preserve"> Two children</t>
  </si>
  <si>
    <t xml:space="preserve"> Three or more children</t>
  </si>
  <si>
    <t xml:space="preserve"> Two parents</t>
  </si>
  <si>
    <t xml:space="preserve"> One parent</t>
  </si>
  <si>
    <t xml:space="preserve"> Nonparental guardians</t>
  </si>
  <si>
    <t>Number of children in the household</t>
  </si>
  <si>
    <t>Number of parents in the household</t>
  </si>
  <si>
    <t xml:space="preserve">Kindergarten </t>
  </si>
  <si>
    <t>Grades 1–3</t>
  </si>
  <si>
    <t>Grades 4–5</t>
  </si>
  <si>
    <t xml:space="preserve">Grades 9–12 </t>
  </si>
  <si>
    <t>Grade equivalent</t>
  </si>
  <si>
    <t>&lt;=25/25-50</t>
  </si>
  <si>
    <t>&lt;=25/50-75</t>
  </si>
  <si>
    <t>&lt;=25/75+</t>
  </si>
  <si>
    <t>25-50/50-75</t>
  </si>
  <si>
    <t>25-50/75+</t>
  </si>
  <si>
    <t>Parents' participation in the labor force</t>
  </si>
  <si>
    <t>Two parents–one in labor force</t>
  </si>
  <si>
    <t>Two parents–both in labor force</t>
  </si>
  <si>
    <t>One parent in labor force</t>
  </si>
  <si>
    <t>No parent in labor force</t>
  </si>
  <si>
    <t>Number of homeschooled students</t>
  </si>
  <si>
    <t>Enrolled in school for less than 9 hours a week</t>
  </si>
  <si>
    <t>Enrolled in school for 9 to 25 hours a week</t>
  </si>
  <si>
    <t>All students</t>
  </si>
  <si>
    <t>Number of students</t>
  </si>
  <si>
    <t>Parents' highest education level</t>
  </si>
  <si>
    <t>Parents' highest educational attainment</t>
  </si>
  <si>
    <t>Characteristic</t>
  </si>
  <si>
    <t>Other reasons*</t>
  </si>
  <si>
    <r>
      <t>Homeschoolers</t>
    </r>
    <r>
      <rPr>
        <vertAlign val="superscript"/>
        <sz val="10"/>
        <rFont val="Times New Roman"/>
        <family val="1"/>
      </rPr>
      <t>1</t>
    </r>
  </si>
  <si>
    <r>
      <t>Grade equivalent</t>
    </r>
    <r>
      <rPr>
        <vertAlign val="superscript"/>
        <sz val="10"/>
        <rFont val="Times New Roman"/>
        <family val="1"/>
      </rPr>
      <t>2</t>
    </r>
  </si>
  <si>
    <r>
      <t>2</t>
    </r>
    <r>
      <rPr>
        <sz val="10"/>
        <rFont val="Times New Roman"/>
        <family val="1"/>
      </rPr>
      <t xml:space="preserve"> Students whose grade-equivalent was "ungraded" were excluded from the grade analysis.</t>
    </r>
  </si>
  <si>
    <t>SOURCE: U.S. Department of Education, National Center for Education Statistics, Parent Survey of the National Household Education Surveys Program, 1999.</t>
  </si>
  <si>
    <t xml:space="preserve"> Town</t>
  </si>
  <si>
    <r>
      <t>Urbanicity</t>
    </r>
    <r>
      <rPr>
        <vertAlign val="superscript"/>
        <sz val="10"/>
        <rFont val="Times New Roman"/>
        <family val="1"/>
      </rPr>
      <t>2</t>
    </r>
  </si>
  <si>
    <r>
      <t>1</t>
    </r>
    <r>
      <rPr>
        <sz val="10"/>
        <rFont val="Times New Roman"/>
        <family val="1"/>
      </rPr>
      <t xml:space="preserve"> Students whose grade-equivalent was "ungraded" were excluded from the grade analysis.</t>
    </r>
  </si>
  <si>
    <r>
      <t>Grade equivalent</t>
    </r>
    <r>
      <rPr>
        <vertAlign val="superscript"/>
        <sz val="10"/>
        <rFont val="Times New Roman"/>
        <family val="1"/>
      </rPr>
      <t>1</t>
    </r>
  </si>
  <si>
    <r>
      <t>Urbanicity</t>
    </r>
    <r>
      <rPr>
        <vertAlign val="superscript"/>
        <sz val="10"/>
        <rFont val="Times New Roman"/>
        <family val="1"/>
      </rPr>
      <t>3</t>
    </r>
  </si>
  <si>
    <r>
      <t xml:space="preserve">1 </t>
    </r>
    <r>
      <rPr>
        <sz val="10"/>
        <rFont val="Times New Roman"/>
        <family val="1"/>
      </rPr>
      <t>Excludes students who were enrolled in school for more than 25 hours and students who were home schooled due to a temporary illness.</t>
    </r>
  </si>
  <si>
    <r>
      <t xml:space="preserve">3 </t>
    </r>
    <r>
      <rPr>
        <sz val="10"/>
        <rFont val="Times New Roman"/>
        <family val="1"/>
      </rPr>
      <t>Urbanicity is based on a U.S. Census classification of places as urban or rural. City is a place that is urban, inside urban area; town is a place that is urban, outside urban area; rural is a place not classifed as urban.</t>
    </r>
  </si>
  <si>
    <r>
      <t xml:space="preserve">2 </t>
    </r>
    <r>
      <rPr>
        <sz val="10"/>
        <rFont val="Times New Roman"/>
        <family val="1"/>
      </rPr>
      <t>Urbanicity is based on a U.S. Census classification of places as urban or rural. City is a place that is urban, inside urban area; town is a place that is urban, outside urban area; rural is a place not classifed as urban.</t>
    </r>
  </si>
  <si>
    <t>Only homeschooled</t>
  </si>
  <si>
    <t xml:space="preserve">   </t>
  </si>
  <si>
    <t>Region</t>
  </si>
  <si>
    <t>Northeast</t>
  </si>
  <si>
    <t>South</t>
  </si>
  <si>
    <t>Midwest</t>
  </si>
  <si>
    <t>West</t>
  </si>
  <si>
    <t>Percent home-schooled</t>
  </si>
  <si>
    <t>Number home-schooled</t>
  </si>
  <si>
    <t xml:space="preserve">Number home-schooled </t>
  </si>
  <si>
    <t xml:space="preserve">  </t>
  </si>
  <si>
    <t xml:space="preserve">                by school enrollment status: 1999 and 2003</t>
  </si>
  <si>
    <t xml:space="preserve">                with a grade equivalent of kindergarten to grade 12, by selected characteristics: 1999 and 2003</t>
  </si>
  <si>
    <t xml:space="preserve">                equivalent of kindergarten to grade 12, by selected characteristics: 1999 and 2003</t>
  </si>
  <si>
    <t xml:space="preserve">NOTE: Detail may not sum to totals because of rounding. </t>
  </si>
  <si>
    <t>NOTE: Detail may not sum to totals because of rounding. Number and percent of homeschoolers excludes students who were enrolled in school for more than 25 hours and students who were home schooled due to a temporary illness.</t>
  </si>
  <si>
    <t xml:space="preserve">NOTE: Excludes students who were enrolled in school for more than 25 hours and students who were homeschooled due to a temporary illness. Detail may not sum to totals because of rounding. </t>
  </si>
  <si>
    <t>Reasons for homeschooling</t>
  </si>
  <si>
    <t>Dissatisfaction with academic instruction at other schools</t>
  </si>
  <si>
    <t>Number</t>
  </si>
  <si>
    <t>Concern about environment of other schools</t>
  </si>
  <si>
    <t>To provide religious or moral instruction</t>
  </si>
  <si>
    <t>Child has a physical or mental health problem</t>
  </si>
  <si>
    <t>Child has other special needs</t>
  </si>
  <si>
    <t>Most important</t>
  </si>
  <si>
    <t>Applicable</t>
  </si>
  <si>
    <t xml:space="preserve">                as being applicable to their situation or as being their most important reason for homeschooling: 2003</t>
  </si>
  <si>
    <t>Sources of curriculum or books</t>
  </si>
  <si>
    <t>Public library</t>
  </si>
  <si>
    <t>Homeschooling catalog, publisher, or individual specialist</t>
  </si>
  <si>
    <t>Another education publisher</t>
  </si>
  <si>
    <t>Homeschooling organization</t>
  </si>
  <si>
    <t>Church, synagogue, or other religious organization</t>
  </si>
  <si>
    <t>Local public school or district</t>
  </si>
  <si>
    <t>Private school</t>
  </si>
  <si>
    <t>Retail bookstore or other store</t>
  </si>
  <si>
    <t xml:space="preserve">                using curriculum or books from various sources: 2003</t>
  </si>
  <si>
    <t>Table 1.  Number and percentage of homeschooled students ages 5-17 with a grade equivalent of kindergarten to grade 12,</t>
  </si>
  <si>
    <t>Table 2.  Number of students and number and percentage of students who are homeschooled ages 5-17</t>
  </si>
  <si>
    <t>Table 3.  Percentage distribution of all students, home schooled students, and non-home schooled students ages 5-17 with a grade</t>
  </si>
  <si>
    <t xml:space="preserve">Table 4.  Number and percentage of homeschooled students whose parents reported particular reasons for homeschooling </t>
  </si>
  <si>
    <t>Table 5.  Number and percentage of homeschooled students whose parents reported</t>
  </si>
  <si>
    <t>Private (not Homeschooled)</t>
  </si>
  <si>
    <t>Public (not homeschooled)</t>
  </si>
  <si>
    <t>Distance Learning</t>
  </si>
  <si>
    <t>Via Mail</t>
  </si>
  <si>
    <t>†</t>
  </si>
  <si>
    <t>Homeschooled students</t>
  </si>
  <si>
    <t>NOTE: s.e. is standard error. Excludes students who were enrolled in school for more than 25 hours and students who were homeschooled due to a temporary illness. Details may not sum to total because of rounding.</t>
  </si>
  <si>
    <t>SOURCE: U.S. Department of Education, National Center for Education Statistics, National Household Education Surveys Program, "Parent and Family Involvement Survey of 2003" (PFI-NHES:2003).</t>
  </si>
  <si>
    <t>*Parents home school their children for many reasons that are often unique to their family situation. Some of the “other reasons” parents gave for home schooling in the PFI-NHES:2003 were:  It was the child’s choice, to allow parents more control over what child was learning, and flexibility.</t>
  </si>
  <si>
    <t>Via TV, video, or radio</t>
  </si>
  <si>
    <t>Via Internet, e-mail, or web</t>
  </si>
  <si>
    <t xml:space="preserve">NOTE: Excludes students who were enrolled in school for more than 25 hours and students who were homeschooled only because of a temporary illness. </t>
  </si>
  <si>
    <r>
      <t>Other sources</t>
    </r>
    <r>
      <rPr>
        <vertAlign val="superscript"/>
        <sz val="10"/>
        <rFont val="Times New Roman"/>
        <family val="1"/>
      </rPr>
      <t>1</t>
    </r>
  </si>
  <si>
    <r>
      <t>1</t>
    </r>
    <r>
      <rPr>
        <sz val="10"/>
        <rFont val="Times New Roman"/>
        <family val="1"/>
      </rPr>
      <t xml:space="preserve">Other sources of curriculum or books reported included blah, blah, and blah. </t>
    </r>
  </si>
  <si>
    <t>Table 6. Number and percentage of homeschooled students who use various forms of distance learning.</t>
  </si>
  <si>
    <t>NOTE: Excludes students who were enrolled in school for more than 25 hours and students who were homeschooled due to a temporary illness. Detail does not sum to total because students could use more than one form of distance learning.</t>
  </si>
  <si>
    <t>ID</t>
  </si>
  <si>
    <t>EST2</t>
  </si>
  <si>
    <t>SE2</t>
  </si>
  <si>
    <t>EST1</t>
  </si>
  <si>
    <t>SE1</t>
  </si>
  <si>
    <t>T</t>
  </si>
  <si>
    <t>COMP</t>
  </si>
  <si>
    <t>Mail/WWW</t>
  </si>
  <si>
    <t>Mail/TV</t>
  </si>
  <si>
    <t>WWW/TV</t>
  </si>
  <si>
    <t>Lib/HSPub</t>
  </si>
  <si>
    <t>Lib/OtherPub</t>
  </si>
  <si>
    <t xml:space="preserve">Lib/HSOrg </t>
  </si>
  <si>
    <t>Lib/Church</t>
  </si>
  <si>
    <t>Lib/PubSchool</t>
  </si>
  <si>
    <t>Lib/PrivSchool</t>
  </si>
  <si>
    <t>Lib/Bookstore</t>
  </si>
  <si>
    <t xml:space="preserve">Lib/Other </t>
  </si>
  <si>
    <t>HSPub/OtherPub</t>
  </si>
  <si>
    <t xml:space="preserve">HSPub/HSOrg </t>
  </si>
  <si>
    <t>HSPub/Church</t>
  </si>
  <si>
    <t>HSPub/PubSchool</t>
  </si>
  <si>
    <t>HSPub/PrivSchool</t>
  </si>
  <si>
    <t>HSPub/Bookstore</t>
  </si>
  <si>
    <t xml:space="preserve">HSPub/Other </t>
  </si>
  <si>
    <t xml:space="preserve">OtherPub/HSOrg </t>
  </si>
  <si>
    <t>OtherPub/Church</t>
  </si>
  <si>
    <t>OtherPub/PubSchool</t>
  </si>
  <si>
    <t>OtherPub/PrivSchool</t>
  </si>
  <si>
    <t>OtherPub/Bookstore</t>
  </si>
  <si>
    <t xml:space="preserve">OtherPub/Other </t>
  </si>
  <si>
    <t>HSOrg/Church</t>
  </si>
  <si>
    <t>HSOrg/PubSchool</t>
  </si>
  <si>
    <t>HSOrg/PrivSchool</t>
  </si>
  <si>
    <t>HSOrg/Bookstore</t>
  </si>
  <si>
    <t xml:space="preserve">HSOrg/Other </t>
  </si>
  <si>
    <t>Church/PubSchool</t>
  </si>
  <si>
    <t>Church/PrivSchool</t>
  </si>
  <si>
    <t>Church/Bookstore</t>
  </si>
  <si>
    <t xml:space="preserve">Church/Other </t>
  </si>
  <si>
    <t>PubSchool/PrivSchool</t>
  </si>
  <si>
    <t>PubSchool/Bookstore</t>
  </si>
  <si>
    <t xml:space="preserve">PubSchool/Other </t>
  </si>
  <si>
    <t>PrivSchool/Bookstore</t>
  </si>
  <si>
    <t>PrivSchool/Other</t>
  </si>
  <si>
    <t>Bookstore/Other</t>
  </si>
  <si>
    <t>T-Crit</t>
  </si>
  <si>
    <t>Sig.</t>
  </si>
  <si>
    <t>OtherPub/50percent</t>
  </si>
  <si>
    <t>Lib/60percent</t>
  </si>
  <si>
    <t>HSPub/60percent</t>
  </si>
  <si>
    <t>Bookstore/60percent</t>
  </si>
  <si>
    <t>OtherPub/60percent</t>
  </si>
  <si>
    <t>Applicable Reasons</t>
  </si>
  <si>
    <t>Environ/Academic</t>
  </si>
  <si>
    <t>Environ/Religious</t>
  </si>
  <si>
    <t>Environ/Disability</t>
  </si>
  <si>
    <t>Environ/SpecialNeeds</t>
  </si>
  <si>
    <t>Environ/Other</t>
  </si>
  <si>
    <t>Academic/Religious</t>
  </si>
  <si>
    <t>Academic/Disability</t>
  </si>
  <si>
    <t>Academic/SpecialNeeds</t>
  </si>
  <si>
    <t>Academic/Other</t>
  </si>
  <si>
    <t>Religious/Disability</t>
  </si>
  <si>
    <t>Religious/SpecialNeeds</t>
  </si>
  <si>
    <t>Religious/Other</t>
  </si>
  <si>
    <t>Disability/SpecialNeeds</t>
  </si>
  <si>
    <t>Disability/Other</t>
  </si>
  <si>
    <t>SpecialNeeds/Other</t>
  </si>
  <si>
    <t>Most Important Reason</t>
  </si>
  <si>
    <t>Additional Comparisons</t>
  </si>
  <si>
    <t>For 2003</t>
  </si>
  <si>
    <t>Across Years</t>
  </si>
  <si>
    <t>1999 EST</t>
  </si>
  <si>
    <t>2003 EST</t>
  </si>
  <si>
    <t>1999 SE</t>
  </si>
  <si>
    <r>
      <t>Urbanicity</t>
    </r>
    <r>
      <rPr>
        <b/>
        <vertAlign val="superscript"/>
        <sz val="10"/>
        <rFont val="Times New Roman"/>
        <family val="1"/>
      </rPr>
      <t>2</t>
    </r>
  </si>
  <si>
    <t>K-5 / 9-12</t>
  </si>
  <si>
    <t>6-8 / 9-12</t>
  </si>
  <si>
    <t>K– 5 / 6-8</t>
  </si>
  <si>
    <t>K / 1-3</t>
  </si>
  <si>
    <t>K / 4-5</t>
  </si>
  <si>
    <t>1-3 / 4-5</t>
  </si>
  <si>
    <t>White/Hispanic</t>
  </si>
  <si>
    <t>White/Other</t>
  </si>
  <si>
    <t>Black/Hispanic</t>
  </si>
  <si>
    <t>Black/Other</t>
  </si>
  <si>
    <t>Hispanic/Other</t>
  </si>
  <si>
    <t xml:space="preserve"> Female/Male</t>
  </si>
  <si>
    <t>1/2</t>
  </si>
  <si>
    <t>1/3</t>
  </si>
  <si>
    <t>2/3</t>
  </si>
  <si>
    <t>2/1</t>
  </si>
  <si>
    <t>2/0</t>
  </si>
  <si>
    <t>1/0</t>
  </si>
  <si>
    <t>TwoOneIn/Two</t>
  </si>
  <si>
    <t>TwoOneIn/One</t>
  </si>
  <si>
    <t>TwoOneIn/None</t>
  </si>
  <si>
    <t>Two/One</t>
  </si>
  <si>
    <t>Two/None</t>
  </si>
  <si>
    <t>One/None</t>
  </si>
  <si>
    <t>HS/Voc</t>
  </si>
  <si>
    <t>HS/BA</t>
  </si>
  <si>
    <t>HS/MA</t>
  </si>
  <si>
    <t>Voc/BA</t>
  </si>
  <si>
    <t>Voc/MA</t>
  </si>
  <si>
    <t>BA/MA</t>
  </si>
  <si>
    <t>City/Town</t>
  </si>
  <si>
    <t>Town/Rural</t>
  </si>
  <si>
    <t>NE/South</t>
  </si>
  <si>
    <t>NE/Midwest</t>
  </si>
  <si>
    <t>NE/West</t>
  </si>
  <si>
    <t>South/Midwest</t>
  </si>
  <si>
    <t>South/West</t>
  </si>
  <si>
    <t>Midwest/West</t>
  </si>
  <si>
    <t>White/Black</t>
  </si>
  <si>
    <t>50-75/75+</t>
  </si>
  <si>
    <t>2003 SE</t>
  </si>
  <si>
    <t>Total #</t>
  </si>
  <si>
    <t>Total Percent</t>
  </si>
  <si>
    <t>For 1999</t>
  </si>
  <si>
    <t>Full/Part</t>
  </si>
  <si>
    <t>LT9/9-25</t>
  </si>
  <si>
    <t>Part</t>
  </si>
  <si>
    <t xml:space="preserve">LT9 </t>
  </si>
  <si>
    <t>9-25</t>
  </si>
  <si>
    <t xml:space="preserve">Full </t>
  </si>
  <si>
    <t>Table 1 T-Tests</t>
  </si>
  <si>
    <t>Table 2 T-Tests</t>
  </si>
  <si>
    <t>Should be 61.5471</t>
  </si>
  <si>
    <t>Table 3 T-Tests</t>
  </si>
  <si>
    <t>Independent</t>
  </si>
  <si>
    <t>Odds Ratio</t>
  </si>
  <si>
    <t>Effects</t>
  </si>
  <si>
    <t>T-Test B=0</t>
  </si>
  <si>
    <t>Intercept</t>
  </si>
  <si>
    <t>.</t>
  </si>
  <si>
    <t>Variables and</t>
  </si>
  <si>
    <t>*</t>
  </si>
  <si>
    <t>Beta</t>
  </si>
  <si>
    <t>crosses were zeros for betas, 1s for CIs.</t>
  </si>
  <si>
    <t>HS EST</t>
  </si>
  <si>
    <t xml:space="preserve"> HS SE</t>
  </si>
  <si>
    <t>1999 Estimates comparing Homeschooling distribution to Public School distribution</t>
  </si>
  <si>
    <t>Pub EST</t>
  </si>
  <si>
    <t>Pub SE</t>
  </si>
  <si>
    <t>1999 Estimates comparing Homeschooling distribution to Private School distribution</t>
  </si>
  <si>
    <t>Priv EST</t>
  </si>
  <si>
    <t>Priv SE</t>
  </si>
  <si>
    <t>1999 Estimates comparing Private School distribution to Public School distribution</t>
  </si>
  <si>
    <t>2003 Estimates comparing Homeschooling distribution to Public School distribution</t>
  </si>
  <si>
    <t>2003 Estimates comparing Homeschooling distribution to Private School distribution</t>
  </si>
  <si>
    <t>2003 Estimates comparing Private School distribution to Public School distribution</t>
  </si>
  <si>
    <t>Table 4 T-Tests</t>
  </si>
  <si>
    <t>Table 5 T-Tests</t>
  </si>
  <si>
    <t>Table 6 T-Tests</t>
  </si>
  <si>
    <t>Across Years for Homeschooled Students</t>
  </si>
  <si>
    <t>CHARACTERISTIC</t>
  </si>
  <si>
    <t>1999 HS EST</t>
  </si>
  <si>
    <t>1999 HS SE</t>
  </si>
  <si>
    <t>2003 HS EST</t>
  </si>
  <si>
    <t>2003 HS SE</t>
  </si>
  <si>
    <t>Table 7 T-Tests</t>
  </si>
  <si>
    <t>BETA</t>
  </si>
  <si>
    <t>VARIABLES</t>
  </si>
  <si>
    <t>SE BETA</t>
  </si>
  <si>
    <t>T (Sudaan)</t>
  </si>
  <si>
    <t>Homeschooled only</t>
  </si>
  <si>
    <t>SOURCE: U.S. Department of Education, National Center for Education Statistics, Parent Survey of the 1999 National Household Education Surveys Program (NHES); Parent and Family Involvement in Education Survey of the 2003 NHES.</t>
  </si>
  <si>
    <t>Effect size</t>
  </si>
  <si>
    <t>NA</t>
  </si>
  <si>
    <t>E.S = 0.2</t>
  </si>
  <si>
    <t xml:space="preserve"> Urban </t>
  </si>
  <si>
    <t>Urban/Rural</t>
  </si>
  <si>
    <t xml:space="preserve"> Urban</t>
  </si>
  <si>
    <t xml:space="preserve">Table A1. </t>
  </si>
  <si>
    <t>† Not applicable.</t>
  </si>
  <si>
    <t>NOTE: Excludes students who were enrolled in school for more than 25 hours a week and students who were homeschooled only because of temporary illness. Detail may not sum to totals because of rounding.</t>
  </si>
  <si>
    <t xml:space="preserve">  Enrolled in school for less than 9 hours a week</t>
  </si>
  <si>
    <t xml:space="preserve">  Enrolled in school for 9 to 25 hours a week</t>
  </si>
  <si>
    <t>Standard errors for table 1, number and percentage distribution of homeschooled students, ages 5 through 17 with a grade equivalent of kindergarten through 12th grade, by school enrollment status: 1999 and 2003</t>
  </si>
  <si>
    <t>4029a</t>
  </si>
  <si>
    <t>4029b</t>
  </si>
  <si>
    <t>One-third tests</t>
  </si>
  <si>
    <t>Environ/one third</t>
  </si>
  <si>
    <t>Religious/one third</t>
  </si>
  <si>
    <t>HSOrg/50 percent</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</si>
</sst>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0.000"/>
    <numFmt numFmtId="176" formatCode="#,##0.0"/>
    <numFmt numFmtId="177" formatCode="#,##0;[Red]#,##0"/>
    <numFmt numFmtId="178" formatCode="yyyy"/>
    <numFmt numFmtId="179" formatCode="#,000"/>
    <numFmt numFmtId="180" formatCode="#,&quot;000&quot;"/>
    <numFmt numFmtId="181" formatCode="#,&quot;,000&quot;"/>
    <numFmt numFmtId="182" formatCode="#,###,&quot;,000&quot;"/>
    <numFmt numFmtId="183" formatCode="#,"/>
    <numFmt numFmtId="184" formatCode="#,###"/>
    <numFmt numFmtId="185" formatCode="#,###,"/>
    <numFmt numFmtId="186" formatCode="#,###,\'\,000\'"/>
    <numFmt numFmtId="187" formatCode="&quot;Yes&quot;;&quot;Yes&quot;;&quot;No&quot;"/>
    <numFmt numFmtId="188" formatCode="&quot;True&quot;;&quot;True&quot;;&quot;False&quot;"/>
    <numFmt numFmtId="189" formatCode="&quot;On&quot;;&quot;On&quot;;&quot;Off&quot;"/>
    <numFmt numFmtId="190" formatCode="0.000000"/>
    <numFmt numFmtId="191" formatCode="0.00000"/>
    <numFmt numFmtId="192" formatCode="[$€-2]\ #,##0.00_);[Red]\([$€-2]\ #,##0.00\)"/>
  </numFmts>
  <fonts count="8">
    <font>
      <sz val="10"/>
      <name val="Arial"/>
      <family val="0"/>
    </font>
    <font>
      <sz val="10"/>
      <name val="Times New Roman"/>
      <family val="1"/>
    </font>
    <font>
      <b/>
      <sz val="10"/>
      <name val="Times New Roman"/>
      <family val="1"/>
    </font>
    <font>
      <vertAlign val="superscript"/>
      <sz val="10"/>
      <name val="Times New Roman"/>
      <family val="1"/>
    </font>
    <font>
      <u val="single"/>
      <sz val="10"/>
      <color indexed="12"/>
      <name val="Arial"/>
      <family val="0"/>
    </font>
    <font>
      <u val="single"/>
      <sz val="10"/>
      <color indexed="20"/>
      <name val="Arial"/>
      <family val="0"/>
    </font>
    <font>
      <b/>
      <vertAlign val="superscript"/>
      <sz val="10"/>
      <name val="Times New Roman"/>
      <family val="1"/>
    </font>
    <font>
      <sz val="10"/>
      <color indexed="10"/>
      <name val="Times New Roman"/>
      <family val="1"/>
    </font>
  </fonts>
  <fills count="5">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10"/>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horizontal="left" indent="5"/>
    </xf>
    <xf numFmtId="172" fontId="1" fillId="0" borderId="0" xfId="0" applyNumberFormat="1" applyFont="1" applyAlignment="1">
      <alignment/>
    </xf>
    <xf numFmtId="0" fontId="1" fillId="0" borderId="1" xfId="0" applyFont="1" applyBorder="1" applyAlignment="1">
      <alignment horizontal="centerContinuous" wrapText="1"/>
    </xf>
    <xf numFmtId="0" fontId="1" fillId="0" borderId="1" xfId="0" applyFont="1" applyBorder="1" applyAlignment="1">
      <alignment horizontal="right"/>
    </xf>
    <xf numFmtId="0" fontId="2" fillId="0" borderId="0" xfId="0" applyFont="1" applyBorder="1" applyAlignment="1">
      <alignment/>
    </xf>
    <xf numFmtId="3" fontId="2" fillId="0" borderId="0" xfId="0" applyNumberFormat="1" applyFont="1" applyBorder="1" applyAlignment="1">
      <alignment horizontal="right"/>
    </xf>
    <xf numFmtId="0" fontId="2" fillId="0" borderId="0" xfId="0" applyFont="1" applyBorder="1" applyAlignment="1">
      <alignment horizontal="right"/>
    </xf>
    <xf numFmtId="172" fontId="2" fillId="0" borderId="0" xfId="0" applyNumberFormat="1" applyFont="1" applyBorder="1" applyAlignment="1">
      <alignment horizontal="right"/>
    </xf>
    <xf numFmtId="172" fontId="1" fillId="0" borderId="0" xfId="0" applyNumberFormat="1" applyFont="1" applyBorder="1" applyAlignment="1">
      <alignment horizontal="right"/>
    </xf>
    <xf numFmtId="2" fontId="2" fillId="0" borderId="0" xfId="0" applyNumberFormat="1" applyFont="1" applyBorder="1" applyAlignment="1">
      <alignment horizontal="right"/>
    </xf>
    <xf numFmtId="0" fontId="1" fillId="0" borderId="0" xfId="0" applyFont="1" applyBorder="1" applyAlignment="1">
      <alignment horizontal="left"/>
    </xf>
    <xf numFmtId="3" fontId="1" fillId="0" borderId="0" xfId="0" applyNumberFormat="1" applyFont="1" applyAlignment="1">
      <alignment/>
    </xf>
    <xf numFmtId="172" fontId="1" fillId="0" borderId="0" xfId="0" applyNumberFormat="1" applyFont="1" applyBorder="1" applyAlignment="1">
      <alignment/>
    </xf>
    <xf numFmtId="2" fontId="1" fillId="0" borderId="0" xfId="0" applyNumberFormat="1" applyFont="1" applyAlignment="1">
      <alignment/>
    </xf>
    <xf numFmtId="0" fontId="1" fillId="0" borderId="0" xfId="0" applyFont="1" applyBorder="1" applyAlignment="1">
      <alignment horizontal="left" indent="1"/>
    </xf>
    <xf numFmtId="3" fontId="1" fillId="0" borderId="0" xfId="0" applyNumberFormat="1" applyFont="1" applyAlignment="1">
      <alignment horizontal="right"/>
    </xf>
    <xf numFmtId="0" fontId="1" fillId="0" borderId="0" xfId="0" applyFont="1" applyAlignment="1">
      <alignment horizontal="right"/>
    </xf>
    <xf numFmtId="2" fontId="1" fillId="0" borderId="0" xfId="0" applyNumberFormat="1" applyFont="1" applyAlignment="1">
      <alignment horizontal="right"/>
    </xf>
    <xf numFmtId="0" fontId="1" fillId="0" borderId="1" xfId="0" applyFont="1" applyBorder="1" applyAlignment="1">
      <alignment horizontal="left" indent="1"/>
    </xf>
    <xf numFmtId="172" fontId="1" fillId="0" borderId="1" xfId="0" applyNumberFormat="1" applyFont="1" applyBorder="1" applyAlignment="1">
      <alignment horizontal="right"/>
    </xf>
    <xf numFmtId="2" fontId="1" fillId="0" borderId="1" xfId="0" applyNumberFormat="1" applyFont="1" applyBorder="1" applyAlignment="1">
      <alignment horizontal="right"/>
    </xf>
    <xf numFmtId="0" fontId="1" fillId="0" borderId="0" xfId="0" applyFont="1" applyAlignment="1">
      <alignment/>
    </xf>
    <xf numFmtId="172" fontId="1" fillId="0" borderId="1" xfId="0" applyNumberFormat="1" applyFont="1" applyBorder="1" applyAlignment="1">
      <alignment/>
    </xf>
    <xf numFmtId="2" fontId="1" fillId="0" borderId="1" xfId="0" applyNumberFormat="1" applyFont="1" applyBorder="1" applyAlignment="1">
      <alignment/>
    </xf>
    <xf numFmtId="0" fontId="1" fillId="0" borderId="0" xfId="0" applyFont="1" applyAlignment="1">
      <alignment horizontal="right" wrapText="1"/>
    </xf>
    <xf numFmtId="3" fontId="2" fillId="0" borderId="0" xfId="0" applyNumberFormat="1" applyFont="1" applyBorder="1" applyAlignment="1">
      <alignment horizontal="right" wrapText="1"/>
    </xf>
    <xf numFmtId="0" fontId="1" fillId="0" borderId="0" xfId="0" applyFont="1" applyBorder="1" applyAlignment="1">
      <alignment horizontal="center" wrapText="1"/>
    </xf>
    <xf numFmtId="0" fontId="2" fillId="0" borderId="0" xfId="0" applyFont="1" applyAlignment="1">
      <alignment/>
    </xf>
    <xf numFmtId="3" fontId="2" fillId="0" borderId="0" xfId="0" applyNumberFormat="1" applyFont="1" applyAlignment="1">
      <alignment horizontal="right"/>
    </xf>
    <xf numFmtId="0" fontId="1" fillId="0" borderId="0" xfId="0" applyFont="1" applyBorder="1" applyAlignment="1">
      <alignment/>
    </xf>
    <xf numFmtId="3" fontId="1" fillId="0" borderId="0" xfId="0" applyNumberFormat="1" applyFont="1" applyBorder="1" applyAlignment="1">
      <alignment horizontal="right" wrapText="1"/>
    </xf>
    <xf numFmtId="3" fontId="1" fillId="0" borderId="0" xfId="0" applyNumberFormat="1" applyFont="1" applyBorder="1" applyAlignment="1">
      <alignment horizontal="right"/>
    </xf>
    <xf numFmtId="0" fontId="1" fillId="0" borderId="0" xfId="0" applyFont="1" applyBorder="1" applyAlignment="1">
      <alignment horizontal="right"/>
    </xf>
    <xf numFmtId="172" fontId="1" fillId="0" borderId="0" xfId="0" applyNumberFormat="1" applyFont="1" applyAlignment="1">
      <alignment horizontal="right"/>
    </xf>
    <xf numFmtId="3" fontId="1" fillId="0" borderId="0" xfId="0" applyNumberFormat="1" applyFont="1" applyBorder="1" applyAlignment="1">
      <alignment/>
    </xf>
    <xf numFmtId="0" fontId="1" fillId="0" borderId="0" xfId="0" applyFont="1" applyBorder="1" applyAlignment="1">
      <alignment horizontal="left" indent="3"/>
    </xf>
    <xf numFmtId="0" fontId="1" fillId="0" borderId="0" xfId="0" applyFont="1" applyAlignment="1">
      <alignment horizontal="left" indent="3"/>
    </xf>
    <xf numFmtId="0" fontId="1" fillId="0" borderId="0" xfId="0" applyFont="1" applyAlignment="1">
      <alignment horizontal="left" indent="1"/>
    </xf>
    <xf numFmtId="2" fontId="1" fillId="0" borderId="0" xfId="0" applyNumberFormat="1" applyFont="1" applyBorder="1" applyAlignment="1">
      <alignment/>
    </xf>
    <xf numFmtId="0" fontId="1" fillId="0" borderId="0" xfId="0" applyFont="1" applyBorder="1" applyAlignment="1">
      <alignment/>
    </xf>
    <xf numFmtId="176" fontId="1" fillId="0" borderId="0" xfId="0" applyNumberFormat="1" applyFont="1" applyBorder="1" applyAlignment="1">
      <alignment/>
    </xf>
    <xf numFmtId="3" fontId="1" fillId="0" borderId="1" xfId="0" applyNumberFormat="1" applyFont="1" applyBorder="1" applyAlignment="1">
      <alignment/>
    </xf>
    <xf numFmtId="1" fontId="1" fillId="0" borderId="0" xfId="0" applyNumberFormat="1" applyFont="1" applyAlignment="1">
      <alignment/>
    </xf>
    <xf numFmtId="2" fontId="1" fillId="0" borderId="0" xfId="0" applyNumberFormat="1" applyFont="1" applyBorder="1" applyAlignment="1">
      <alignment horizontal="right"/>
    </xf>
    <xf numFmtId="0" fontId="1" fillId="0" borderId="1" xfId="0" applyFont="1" applyBorder="1" applyAlignment="1">
      <alignment/>
    </xf>
    <xf numFmtId="0" fontId="1" fillId="0" borderId="0" xfId="0" applyFont="1" applyBorder="1" applyAlignment="1">
      <alignment horizontal="left" indent="5"/>
    </xf>
    <xf numFmtId="0" fontId="0" fillId="0" borderId="0" xfId="0" applyAlignment="1">
      <alignment wrapText="1"/>
    </xf>
    <xf numFmtId="2" fontId="1" fillId="0" borderId="0" xfId="0" applyNumberFormat="1" applyFont="1" applyBorder="1" applyAlignment="1">
      <alignment horizontal="center"/>
    </xf>
    <xf numFmtId="0" fontId="1" fillId="0" borderId="0" xfId="0" applyFont="1" applyAlignment="1">
      <alignment wrapText="1"/>
    </xf>
    <xf numFmtId="0" fontId="1" fillId="0" borderId="0" xfId="0" applyFont="1" applyBorder="1" applyAlignment="1">
      <alignment horizontal="center"/>
    </xf>
    <xf numFmtId="0" fontId="0" fillId="0" borderId="0" xfId="0" applyBorder="1" applyAlignment="1">
      <alignment wrapText="1"/>
    </xf>
    <xf numFmtId="172" fontId="1" fillId="0" borderId="0" xfId="0" applyNumberFormat="1" applyFont="1" applyBorder="1" applyAlignment="1">
      <alignment horizontal="center" wrapText="1"/>
    </xf>
    <xf numFmtId="172" fontId="1" fillId="0" borderId="1" xfId="0" applyNumberFormat="1" applyFont="1" applyBorder="1" applyAlignment="1">
      <alignment horizontal="right" wrapText="1"/>
    </xf>
    <xf numFmtId="1" fontId="1" fillId="0" borderId="0" xfId="0" applyNumberFormat="1" applyFont="1" applyBorder="1" applyAlignment="1">
      <alignment horizontal="center"/>
    </xf>
    <xf numFmtId="0" fontId="1" fillId="0" borderId="1" xfId="0" applyFont="1" applyBorder="1" applyAlignment="1">
      <alignment horizontal="right" wrapText="1"/>
    </xf>
    <xf numFmtId="0" fontId="2" fillId="0" borderId="0" xfId="0" applyFont="1" applyBorder="1" applyAlignment="1">
      <alignment horizontal="left" indent="2"/>
    </xf>
    <xf numFmtId="182" fontId="2" fillId="0" borderId="0" xfId="0" applyNumberFormat="1" applyFont="1" applyBorder="1" applyAlignment="1" quotePrefix="1">
      <alignment horizontal="right"/>
    </xf>
    <xf numFmtId="182" fontId="1" fillId="0" borderId="0" xfId="0" applyNumberFormat="1" applyFont="1" applyBorder="1" applyAlignment="1">
      <alignment horizontal="right"/>
    </xf>
    <xf numFmtId="172" fontId="2" fillId="0" borderId="0" xfId="0" applyNumberFormat="1" applyFont="1" applyBorder="1" applyAlignment="1" quotePrefix="1">
      <alignment horizontal="right"/>
    </xf>
    <xf numFmtId="0" fontId="1" fillId="0" borderId="1" xfId="0" applyFont="1" applyBorder="1" applyAlignment="1">
      <alignment horizontal="lef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0" xfId="0" applyNumberFormat="1" applyFont="1" applyAlignment="1">
      <alignment/>
    </xf>
    <xf numFmtId="2" fontId="1" fillId="0" borderId="0" xfId="0" applyNumberFormat="1" applyFont="1" applyBorder="1" applyAlignment="1">
      <alignment/>
    </xf>
    <xf numFmtId="3" fontId="2" fillId="0" borderId="0" xfId="0" applyNumberFormat="1" applyFont="1" applyBorder="1" applyAlignment="1">
      <alignment/>
    </xf>
    <xf numFmtId="172" fontId="2" fillId="0" borderId="0" xfId="0" applyNumberFormat="1" applyFont="1" applyAlignment="1">
      <alignment/>
    </xf>
    <xf numFmtId="182" fontId="2" fillId="0" borderId="0" xfId="0" applyNumberFormat="1" applyFont="1" applyAlignment="1">
      <alignment/>
    </xf>
    <xf numFmtId="182" fontId="2" fillId="0" borderId="0" xfId="0" applyNumberFormat="1" applyFont="1" applyBorder="1" applyAlignment="1">
      <alignment horizontal="right"/>
    </xf>
    <xf numFmtId="182" fontId="2" fillId="0" borderId="0" xfId="0" applyNumberFormat="1" applyFont="1" applyBorder="1" applyAlignment="1">
      <alignment horizontal="right" wrapText="1"/>
    </xf>
    <xf numFmtId="182" fontId="2" fillId="0" borderId="0" xfId="0" applyNumberFormat="1" applyFont="1" applyAlignment="1">
      <alignment horizontal="right"/>
    </xf>
    <xf numFmtId="182" fontId="1" fillId="0" borderId="0" xfId="0" applyNumberFormat="1" applyFont="1" applyBorder="1" applyAlignment="1">
      <alignment horizontal="right" wrapText="1"/>
    </xf>
    <xf numFmtId="182" fontId="1" fillId="0" borderId="0" xfId="0" applyNumberFormat="1" applyFont="1" applyAlignment="1">
      <alignment horizontal="right"/>
    </xf>
    <xf numFmtId="0" fontId="1" fillId="0" borderId="0" xfId="0" applyFont="1" applyAlignment="1">
      <alignment horizontal="left"/>
    </xf>
    <xf numFmtId="174" fontId="1" fillId="0" borderId="0" xfId="0" applyNumberFormat="1" applyFont="1" applyAlignment="1">
      <alignment/>
    </xf>
    <xf numFmtId="0" fontId="2" fillId="0" borderId="1" xfId="0" applyFont="1" applyBorder="1" applyAlignment="1">
      <alignment/>
    </xf>
    <xf numFmtId="0" fontId="2" fillId="0" borderId="1" xfId="0" applyFont="1" applyBorder="1" applyAlignment="1">
      <alignment horizontal="left"/>
    </xf>
    <xf numFmtId="174" fontId="1" fillId="0" borderId="1" xfId="0" applyNumberFormat="1" applyFont="1" applyBorder="1" applyAlignment="1">
      <alignment/>
    </xf>
    <xf numFmtId="0" fontId="2" fillId="0" borderId="0" xfId="0" applyFont="1" applyBorder="1" applyAlignment="1">
      <alignment/>
    </xf>
    <xf numFmtId="0" fontId="2" fillId="0" borderId="0" xfId="0" applyFont="1" applyBorder="1" applyAlignment="1">
      <alignment horizontal="left"/>
    </xf>
    <xf numFmtId="174" fontId="1" fillId="0" borderId="0" xfId="0" applyNumberFormat="1" applyFont="1" applyBorder="1" applyAlignment="1">
      <alignment/>
    </xf>
    <xf numFmtId="0" fontId="2" fillId="0" borderId="0" xfId="0" applyFont="1" applyAlignment="1">
      <alignment horizontal="right"/>
    </xf>
    <xf numFmtId="0" fontId="2" fillId="0" borderId="0" xfId="0" applyFont="1" applyAlignment="1">
      <alignment horizontal="left"/>
    </xf>
    <xf numFmtId="174" fontId="2" fillId="0" borderId="0" xfId="0" applyNumberFormat="1" applyFont="1" applyAlignment="1">
      <alignment horizontal="right"/>
    </xf>
    <xf numFmtId="0" fontId="1" fillId="0" borderId="0" xfId="0" applyFont="1" applyBorder="1" applyAlignment="1">
      <alignment horizontal="left" indent="4"/>
    </xf>
    <xf numFmtId="0" fontId="2" fillId="0" borderId="0" xfId="0" applyFont="1" applyAlignment="1">
      <alignment/>
    </xf>
    <xf numFmtId="49" fontId="1" fillId="0" borderId="0" xfId="0" applyNumberFormat="1" applyFont="1" applyAlignment="1">
      <alignment horizontal="left" indent="1"/>
    </xf>
    <xf numFmtId="49" fontId="1" fillId="0" borderId="0" xfId="0" applyNumberFormat="1" applyFont="1" applyBorder="1" applyAlignment="1">
      <alignment horizontal="left" indent="1"/>
    </xf>
    <xf numFmtId="174" fontId="1" fillId="0" borderId="0" xfId="0" applyNumberFormat="1" applyFont="1" applyAlignment="1">
      <alignment horizontal="right"/>
    </xf>
    <xf numFmtId="182" fontId="1" fillId="0" borderId="1" xfId="0" applyNumberFormat="1" applyFont="1" applyBorder="1" applyAlignment="1">
      <alignment horizontal="right"/>
    </xf>
    <xf numFmtId="0" fontId="1" fillId="0" borderId="1" xfId="0" applyFont="1" applyBorder="1" applyAlignment="1">
      <alignment horizontal="left" indent="5"/>
    </xf>
    <xf numFmtId="49" fontId="1" fillId="0" borderId="0" xfId="0" applyNumberFormat="1" applyFont="1" applyAlignment="1">
      <alignment horizontal="left"/>
    </xf>
    <xf numFmtId="172" fontId="1" fillId="2" borderId="0" xfId="0" applyNumberFormat="1" applyFont="1" applyFill="1" applyAlignment="1">
      <alignment/>
    </xf>
    <xf numFmtId="172" fontId="1" fillId="0" borderId="0" xfId="0" applyNumberFormat="1" applyFont="1" applyAlignment="1">
      <alignment/>
    </xf>
    <xf numFmtId="175" fontId="1" fillId="0" borderId="0" xfId="0" applyNumberFormat="1" applyFont="1" applyAlignment="1">
      <alignment/>
    </xf>
    <xf numFmtId="175" fontId="2" fillId="0" borderId="0" xfId="0" applyNumberFormat="1" applyFont="1" applyBorder="1" applyAlignment="1">
      <alignment horizontal="right"/>
    </xf>
    <xf numFmtId="175" fontId="1" fillId="0" borderId="1" xfId="0" applyNumberFormat="1" applyFont="1" applyBorder="1" applyAlignment="1">
      <alignment/>
    </xf>
    <xf numFmtId="174" fontId="2" fillId="0" borderId="0" xfId="0" applyNumberFormat="1" applyFont="1" applyBorder="1" applyAlignment="1">
      <alignment horizontal="right"/>
    </xf>
    <xf numFmtId="49" fontId="1" fillId="0" borderId="0" xfId="0" applyNumberFormat="1" applyFont="1" applyAlignment="1">
      <alignment horizontal="right"/>
    </xf>
    <xf numFmtId="0" fontId="1" fillId="0" borderId="0" xfId="0" applyFont="1" applyFill="1" applyAlignment="1">
      <alignment/>
    </xf>
    <xf numFmtId="0" fontId="1" fillId="0" borderId="1" xfId="0" applyFont="1" applyBorder="1" applyAlignment="1">
      <alignment vertical="top"/>
    </xf>
    <xf numFmtId="0" fontId="0" fillId="0" borderId="0" xfId="0" applyBorder="1" applyAlignment="1">
      <alignment horizontal="left" indent="1"/>
    </xf>
    <xf numFmtId="182" fontId="1" fillId="0" borderId="0" xfId="0" applyNumberFormat="1" applyFont="1" applyBorder="1" applyAlignment="1" quotePrefix="1">
      <alignment horizontal="right"/>
    </xf>
    <xf numFmtId="172" fontId="1" fillId="3" borderId="0" xfId="0" applyNumberFormat="1" applyFont="1" applyFill="1" applyAlignment="1">
      <alignment/>
    </xf>
    <xf numFmtId="172" fontId="1" fillId="4" borderId="0" xfId="0" applyNumberFormat="1" applyFont="1" applyFill="1" applyAlignment="1">
      <alignment/>
    </xf>
    <xf numFmtId="2" fontId="1" fillId="4" borderId="0" xfId="0" applyNumberFormat="1" applyFont="1" applyFill="1" applyAlignment="1">
      <alignment/>
    </xf>
    <xf numFmtId="172" fontId="1" fillId="3" borderId="0" xfId="0" applyNumberFormat="1" applyFont="1" applyFill="1" applyBorder="1" applyAlignment="1">
      <alignment/>
    </xf>
    <xf numFmtId="2" fontId="1" fillId="3" borderId="0" xfId="0" applyNumberFormat="1" applyFont="1" applyFill="1" applyAlignment="1">
      <alignment/>
    </xf>
    <xf numFmtId="2" fontId="1" fillId="3" borderId="0" xfId="0" applyNumberFormat="1" applyFont="1" applyFill="1" applyBorder="1" applyAlignment="1">
      <alignment/>
    </xf>
    <xf numFmtId="182" fontId="1" fillId="3" borderId="0" xfId="0" applyNumberFormat="1" applyFont="1" applyFill="1" applyBorder="1" applyAlignment="1">
      <alignment horizontal="right" wrapText="1"/>
    </xf>
    <xf numFmtId="3" fontId="1" fillId="3" borderId="0" xfId="0" applyNumberFormat="1" applyFont="1" applyFill="1" applyBorder="1" applyAlignment="1">
      <alignment horizontal="right" wrapText="1"/>
    </xf>
    <xf numFmtId="182" fontId="1" fillId="0" borderId="0"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0" xfId="0" applyNumberFormat="1" applyFont="1" applyFill="1" applyAlignment="1">
      <alignment/>
    </xf>
    <xf numFmtId="2" fontId="1" fillId="0" borderId="0" xfId="0" applyNumberFormat="1" applyFont="1" applyFill="1" applyAlignment="1">
      <alignment/>
    </xf>
    <xf numFmtId="182" fontId="1" fillId="3" borderId="0" xfId="0" applyNumberFormat="1" applyFont="1" applyFill="1" applyAlignment="1">
      <alignment/>
    </xf>
    <xf numFmtId="0" fontId="7" fillId="0" borderId="0" xfId="0" applyFont="1" applyAlignment="1">
      <alignment/>
    </xf>
    <xf numFmtId="172" fontId="7" fillId="0" borderId="0" xfId="0" applyNumberFormat="1" applyFont="1" applyAlignment="1">
      <alignment/>
    </xf>
    <xf numFmtId="2" fontId="7" fillId="0" borderId="0" xfId="0" applyNumberFormat="1" applyFont="1" applyAlignment="1">
      <alignment/>
    </xf>
    <xf numFmtId="0" fontId="1" fillId="4" borderId="0" xfId="0" applyFont="1" applyFill="1" applyAlignment="1">
      <alignment horizontal="left" indent="1"/>
    </xf>
    <xf numFmtId="182" fontId="1" fillId="4" borderId="0" xfId="0" applyNumberFormat="1" applyFont="1" applyFill="1" applyAlignment="1">
      <alignment/>
    </xf>
    <xf numFmtId="3" fontId="1" fillId="4" borderId="0" xfId="0" applyNumberFormat="1" applyFont="1" applyFill="1" applyBorder="1" applyAlignment="1">
      <alignment horizontal="right" wrapText="1"/>
    </xf>
    <xf numFmtId="182" fontId="1" fillId="4" borderId="0" xfId="0" applyNumberFormat="1" applyFont="1" applyFill="1" applyBorder="1" applyAlignment="1">
      <alignment horizontal="right" wrapText="1"/>
    </xf>
    <xf numFmtId="3" fontId="1" fillId="4" borderId="0" xfId="0" applyNumberFormat="1" applyFont="1" applyFill="1" applyAlignment="1">
      <alignment/>
    </xf>
    <xf numFmtId="3" fontId="1" fillId="4" borderId="0" xfId="0" applyNumberFormat="1" applyFont="1" applyFill="1" applyBorder="1" applyAlignment="1">
      <alignment horizontal="right"/>
    </xf>
    <xf numFmtId="182" fontId="1" fillId="4" borderId="0" xfId="0" applyNumberFormat="1" applyFont="1" applyFill="1" applyBorder="1" applyAlignment="1">
      <alignment horizontal="right"/>
    </xf>
    <xf numFmtId="0" fontId="1" fillId="4" borderId="0" xfId="0" applyFont="1" applyFill="1" applyAlignment="1">
      <alignment/>
    </xf>
    <xf numFmtId="0" fontId="1" fillId="2" borderId="0" xfId="0" applyFont="1" applyFill="1" applyAlignment="1">
      <alignment/>
    </xf>
    <xf numFmtId="0" fontId="1" fillId="2" borderId="0" xfId="0" applyFont="1" applyFill="1" applyAlignment="1">
      <alignment horizontal="right"/>
    </xf>
    <xf numFmtId="0" fontId="1" fillId="2" borderId="0" xfId="0" applyFont="1" applyFill="1" applyAlignment="1">
      <alignment horizontal="left" indent="3"/>
    </xf>
    <xf numFmtId="174" fontId="1" fillId="2" borderId="0" xfId="0" applyNumberFormat="1" applyFont="1" applyFill="1" applyAlignment="1">
      <alignment/>
    </xf>
    <xf numFmtId="0" fontId="1" fillId="2" borderId="0" xfId="0" applyFont="1" applyFill="1" applyBorder="1" applyAlignment="1">
      <alignment horizontal="left" indent="1"/>
    </xf>
    <xf numFmtId="0" fontId="1" fillId="2" borderId="0" xfId="0" applyFont="1" applyFill="1" applyAlignment="1">
      <alignment horizontal="left" indent="1"/>
    </xf>
    <xf numFmtId="0" fontId="1" fillId="2" borderId="0" xfId="0" applyFont="1" applyFill="1" applyBorder="1" applyAlignment="1">
      <alignment horizontal="left" indent="3"/>
    </xf>
    <xf numFmtId="0" fontId="1" fillId="0" borderId="2" xfId="0" applyFont="1" applyBorder="1" applyAlignment="1">
      <alignment horizontal="left"/>
    </xf>
    <xf numFmtId="0" fontId="0" fillId="0" borderId="2" xfId="0" applyFont="1" applyBorder="1" applyAlignment="1">
      <alignment horizontal="left"/>
    </xf>
    <xf numFmtId="0" fontId="1" fillId="0" borderId="0" xfId="0" applyFont="1" applyBorder="1" applyAlignment="1">
      <alignment horizontal="left"/>
    </xf>
    <xf numFmtId="0" fontId="0" fillId="0" borderId="0" xfId="0" applyAlignment="1">
      <alignment/>
    </xf>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Border="1" applyAlignment="1">
      <alignment horizontal="left"/>
    </xf>
    <xf numFmtId="0" fontId="0" fillId="0" borderId="0" xfId="0" applyAlignment="1">
      <alignment horizontal="left"/>
    </xf>
    <xf numFmtId="0" fontId="0" fillId="0" borderId="1" xfId="0" applyBorder="1" applyAlignment="1">
      <alignment horizontal="left"/>
    </xf>
    <xf numFmtId="0" fontId="1" fillId="0" borderId="0" xfId="0" applyFont="1" applyBorder="1" applyAlignment="1">
      <alignment vertical="top" wrapText="1"/>
    </xf>
    <xf numFmtId="0" fontId="0" fillId="0" borderId="0" xfId="0" applyBorder="1" applyAlignment="1">
      <alignment vertical="top"/>
    </xf>
    <xf numFmtId="0" fontId="0" fillId="0" borderId="0" xfId="0" applyAlignment="1">
      <alignment vertical="top"/>
    </xf>
    <xf numFmtId="0" fontId="1" fillId="0" borderId="1" xfId="0" applyFont="1" applyBorder="1" applyAlignment="1">
      <alignment wrapText="1"/>
    </xf>
    <xf numFmtId="0" fontId="0" fillId="0" borderId="1" xfId="0" applyBorder="1" applyAlignment="1">
      <alignment wrapText="1"/>
    </xf>
    <xf numFmtId="0" fontId="0" fillId="0" borderId="1" xfId="0" applyBorder="1" applyAlignment="1">
      <alignment/>
    </xf>
    <xf numFmtId="0" fontId="1" fillId="0" borderId="0" xfId="0" applyFont="1" applyAlignment="1">
      <alignment/>
    </xf>
    <xf numFmtId="0" fontId="1" fillId="0" borderId="2" xfId="0" applyFont="1" applyBorder="1" applyAlignment="1">
      <alignment wrapText="1"/>
    </xf>
    <xf numFmtId="0" fontId="0" fillId="0" borderId="2" xfId="0" applyBorder="1" applyAlignment="1">
      <alignment wrapText="1"/>
    </xf>
    <xf numFmtId="0" fontId="0" fillId="0" borderId="2" xfId="0" applyBorder="1" applyAlignment="1">
      <alignment/>
    </xf>
    <xf numFmtId="0" fontId="1" fillId="0" borderId="0" xfId="0" applyFont="1" applyBorder="1" applyAlignment="1">
      <alignment horizontal="left" wrapText="1"/>
    </xf>
    <xf numFmtId="0" fontId="0" fillId="0" borderId="0" xfId="0" applyAlignment="1">
      <alignment wrapText="1"/>
    </xf>
    <xf numFmtId="0" fontId="1" fillId="0" borderId="0" xfId="0" applyFont="1" applyAlignment="1">
      <alignment wrapText="1"/>
    </xf>
    <xf numFmtId="0" fontId="3" fillId="0" borderId="2" xfId="0" applyFont="1" applyBorder="1" applyAlignment="1">
      <alignment/>
    </xf>
    <xf numFmtId="0" fontId="3" fillId="0" borderId="0" xfId="0" applyFont="1" applyAlignment="1">
      <alignment horizontal="left" wrapText="1"/>
    </xf>
    <xf numFmtId="0" fontId="3" fillId="0" borderId="2" xfId="0" applyFont="1" applyBorder="1" applyAlignment="1">
      <alignment wrapText="1"/>
    </xf>
    <xf numFmtId="0" fontId="3" fillId="0" borderId="0" xfId="0" applyFont="1" applyAlignment="1">
      <alignment/>
    </xf>
    <xf numFmtId="1" fontId="1" fillId="0" borderId="1" xfId="0" applyNumberFormat="1" applyFont="1" applyBorder="1" applyAlignment="1">
      <alignment horizontal="center"/>
    </xf>
    <xf numFmtId="172" fontId="1" fillId="0" borderId="1" xfId="0" applyNumberFormat="1" applyFont="1" applyBorder="1" applyAlignment="1">
      <alignment horizontal="center" wrapText="1"/>
    </xf>
    <xf numFmtId="172" fontId="1" fillId="0" borderId="3" xfId="0" applyNumberFormat="1" applyFont="1" applyBorder="1" applyAlignment="1">
      <alignment horizontal="center" wrapText="1"/>
    </xf>
    <xf numFmtId="0" fontId="1" fillId="0" borderId="0" xfId="0" applyFont="1" applyBorder="1" applyAlignment="1">
      <alignment/>
    </xf>
    <xf numFmtId="0" fontId="1" fillId="0" borderId="1" xfId="0" applyFont="1" applyBorder="1" applyAlignment="1">
      <alignment/>
    </xf>
    <xf numFmtId="0" fontId="1" fillId="0" borderId="0" xfId="0" applyFont="1" applyBorder="1" applyAlignment="1">
      <alignment horizontal="center"/>
    </xf>
    <xf numFmtId="0" fontId="1" fillId="0" borderId="0"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K17"/>
  <sheetViews>
    <sheetView tabSelected="1" workbookViewId="0" topLeftCell="A1">
      <selection activeCell="B28" sqref="B28"/>
    </sheetView>
  </sheetViews>
  <sheetFormatPr defaultColWidth="9.140625" defaultRowHeight="12.75"/>
  <cols>
    <col min="1" max="1" width="8.421875" style="1" customWidth="1"/>
    <col min="2" max="2" width="35.8515625" style="1" customWidth="1"/>
    <col min="3" max="4" width="8.8515625" style="1" customWidth="1"/>
    <col min="5" max="5" width="3.421875" style="1" customWidth="1"/>
    <col min="6" max="6" width="8.8515625" style="1" bestFit="1" customWidth="1"/>
    <col min="7" max="7" width="9.57421875" style="1" customWidth="1"/>
    <col min="8" max="8" width="5.421875" style="1" customWidth="1"/>
    <col min="9" max="9" width="9.7109375" style="1" bestFit="1" customWidth="1"/>
    <col min="10" max="10" width="10.7109375" style="1" customWidth="1"/>
    <col min="11" max="16384" width="9.140625" style="1" customWidth="1"/>
  </cols>
  <sheetData>
    <row r="1" spans="1:7" ht="45.75" customHeight="1">
      <c r="A1" s="102" t="s">
        <v>305</v>
      </c>
      <c r="B1" s="140" t="s">
        <v>310</v>
      </c>
      <c r="C1" s="140"/>
      <c r="D1" s="140"/>
      <c r="E1" s="140"/>
      <c r="F1" s="140"/>
      <c r="G1" s="140"/>
    </row>
    <row r="2" spans="1:7" ht="12.75">
      <c r="A2" s="136" t="s">
        <v>9</v>
      </c>
      <c r="B2" s="136"/>
      <c r="C2" s="141" t="s">
        <v>119</v>
      </c>
      <c r="D2" s="141"/>
      <c r="E2" s="141"/>
      <c r="F2" s="141"/>
      <c r="G2" s="141"/>
    </row>
    <row r="3" spans="1:8" ht="12.75">
      <c r="A3" s="138"/>
      <c r="B3" s="138"/>
      <c r="C3" s="141">
        <v>1999</v>
      </c>
      <c r="D3" s="141"/>
      <c r="E3" s="52"/>
      <c r="F3" s="141">
        <v>2003</v>
      </c>
      <c r="G3" s="141"/>
      <c r="H3" s="52"/>
    </row>
    <row r="4" spans="1:11" ht="12.75" customHeight="1">
      <c r="A4" s="142"/>
      <c r="B4" s="142"/>
      <c r="C4" s="57" t="s">
        <v>91</v>
      </c>
      <c r="D4" s="22" t="s">
        <v>27</v>
      </c>
      <c r="E4" s="6"/>
      <c r="F4" s="57" t="s">
        <v>91</v>
      </c>
      <c r="G4" s="22" t="s">
        <v>27</v>
      </c>
      <c r="H4" s="35"/>
      <c r="I4" s="51"/>
      <c r="J4" s="51"/>
      <c r="K4" s="1" t="s">
        <v>8</v>
      </c>
    </row>
    <row r="5" spans="1:10" ht="18" customHeight="1">
      <c r="A5" s="136" t="s">
        <v>12</v>
      </c>
      <c r="B5" s="137"/>
      <c r="C5" s="60">
        <f>1!D6</f>
        <v>71061.9633</v>
      </c>
      <c r="D5" s="11" t="str">
        <f>1!H6</f>
        <v>†</v>
      </c>
      <c r="E5" s="46"/>
      <c r="F5" s="104">
        <f>1!L6</f>
        <v>92288.1676</v>
      </c>
      <c r="G5" s="11" t="str">
        <f>1!P6</f>
        <v>†</v>
      </c>
      <c r="J5" s="8"/>
    </row>
    <row r="6" spans="1:10" ht="18" customHeight="1">
      <c r="A6" s="138" t="s">
        <v>297</v>
      </c>
      <c r="B6" s="139"/>
      <c r="C6" s="65">
        <f>1!D7</f>
        <v>64133.206</v>
      </c>
      <c r="D6" s="41">
        <f>1!H7</f>
        <v>2.941</v>
      </c>
      <c r="E6" s="16"/>
      <c r="F6" s="60">
        <f>1!L7</f>
        <v>87234.6395</v>
      </c>
      <c r="G6" s="46">
        <f>1!P7</f>
        <v>3.5643</v>
      </c>
      <c r="J6" s="14"/>
    </row>
    <row r="7" spans="1:10" ht="12.75">
      <c r="A7" s="138" t="s">
        <v>7</v>
      </c>
      <c r="B7" s="139"/>
      <c r="C7" s="65">
        <f>1!D8</f>
        <v>27383.7795</v>
      </c>
      <c r="D7" s="41">
        <f>1!H8</f>
        <v>2.941</v>
      </c>
      <c r="E7" s="16"/>
      <c r="F7" s="60">
        <f>1!L8</f>
        <v>41108.9128</v>
      </c>
      <c r="G7" s="46">
        <f>1!P8</f>
        <v>3.5643</v>
      </c>
      <c r="J7" s="14"/>
    </row>
    <row r="8" spans="1:10" ht="15" customHeight="1">
      <c r="A8" s="138" t="s">
        <v>308</v>
      </c>
      <c r="B8" s="143"/>
      <c r="C8" s="74">
        <f>1!D9</f>
        <v>25260.9653</v>
      </c>
      <c r="D8" s="46">
        <f>1!H9</f>
        <v>2.811</v>
      </c>
      <c r="E8" s="20"/>
      <c r="F8" s="60">
        <f>1!L9</f>
        <v>36820.2773</v>
      </c>
      <c r="G8" s="46">
        <f>1!P9</f>
        <v>3.25</v>
      </c>
      <c r="J8" s="18"/>
    </row>
    <row r="9" spans="1:10" ht="12.75">
      <c r="A9" s="142" t="s">
        <v>309</v>
      </c>
      <c r="B9" s="144"/>
      <c r="C9" s="91">
        <f>1!D10</f>
        <v>12937.4143</v>
      </c>
      <c r="D9" s="23">
        <f>1!H10</f>
        <v>1.501</v>
      </c>
      <c r="E9" s="23"/>
      <c r="F9" s="91">
        <f>1!L10</f>
        <v>20380.3408</v>
      </c>
      <c r="G9" s="23">
        <f>1!P10</f>
        <v>1.851</v>
      </c>
      <c r="J9" s="34"/>
    </row>
    <row r="10" spans="1:10" ht="12.75">
      <c r="A10" s="13" t="s">
        <v>306</v>
      </c>
      <c r="B10" s="103"/>
      <c r="C10" s="60"/>
      <c r="D10" s="46"/>
      <c r="E10" s="46"/>
      <c r="F10" s="60"/>
      <c r="G10" s="46"/>
      <c r="J10" s="34"/>
    </row>
    <row r="11" spans="1:7" ht="26.25" customHeight="1">
      <c r="A11" s="145" t="s">
        <v>307</v>
      </c>
      <c r="B11" s="146"/>
      <c r="C11" s="146"/>
      <c r="D11" s="146"/>
      <c r="E11" s="146"/>
      <c r="F11" s="146"/>
      <c r="G11" s="146"/>
    </row>
    <row r="12" spans="1:7" ht="41.25" customHeight="1">
      <c r="A12" s="145" t="s">
        <v>298</v>
      </c>
      <c r="B12" s="147"/>
      <c r="C12" s="147"/>
      <c r="D12" s="147"/>
      <c r="E12" s="147"/>
      <c r="F12" s="147"/>
      <c r="G12" s="147"/>
    </row>
    <row r="13" spans="5:7" ht="12.75">
      <c r="E13" s="24"/>
      <c r="F13" s="24"/>
      <c r="G13" s="24"/>
    </row>
    <row r="16" ht="12.75">
      <c r="B16" s="15"/>
    </row>
    <row r="17" ht="12.75">
      <c r="B17" s="15"/>
    </row>
  </sheetData>
  <mergeCells count="12">
    <mergeCell ref="A8:B8"/>
    <mergeCell ref="A9:B9"/>
    <mergeCell ref="A11:G11"/>
    <mergeCell ref="A12:G12"/>
    <mergeCell ref="A5:B5"/>
    <mergeCell ref="A6:B6"/>
    <mergeCell ref="A7:B7"/>
    <mergeCell ref="B1:G1"/>
    <mergeCell ref="C3:D3"/>
    <mergeCell ref="F3:G3"/>
    <mergeCell ref="C2:G2"/>
    <mergeCell ref="A2:B4"/>
  </mergeCells>
  <printOptions horizontalCentered="1"/>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dimension ref="L5:Z338"/>
  <sheetViews>
    <sheetView workbookViewId="0" topLeftCell="Q180">
      <selection activeCell="T191" sqref="T191:Z338"/>
    </sheetView>
  </sheetViews>
  <sheetFormatPr defaultColWidth="9.140625" defaultRowHeight="12.75"/>
  <sheetData>
    <row r="5" ht="12.75">
      <c r="L5" s="59"/>
    </row>
    <row r="191" spans="20:26" ht="12.75">
      <c r="T191" s="76"/>
      <c r="U191" s="76"/>
      <c r="V191" s="76"/>
      <c r="W191" s="76"/>
      <c r="X191" s="76"/>
      <c r="Y191" s="76"/>
      <c r="Z191" s="19"/>
    </row>
    <row r="192" spans="20:26" ht="12.75">
      <c r="T192" s="76"/>
      <c r="U192" s="76"/>
      <c r="V192" s="76"/>
      <c r="W192" s="76"/>
      <c r="X192" s="76"/>
      <c r="Y192" s="76"/>
      <c r="Z192" s="19"/>
    </row>
    <row r="193" spans="20:26" ht="12.75">
      <c r="T193" s="76"/>
      <c r="U193" s="76"/>
      <c r="V193" s="76"/>
      <c r="W193" s="76"/>
      <c r="X193" s="76"/>
      <c r="Y193" s="76"/>
      <c r="Z193" s="19"/>
    </row>
    <row r="194" spans="20:26" ht="12.75">
      <c r="T194" s="76"/>
      <c r="U194" s="76"/>
      <c r="V194" s="76"/>
      <c r="W194" s="76"/>
      <c r="X194" s="76"/>
      <c r="Y194" s="76"/>
      <c r="Z194" s="19"/>
    </row>
    <row r="195" spans="20:26" ht="12.75">
      <c r="T195" s="76"/>
      <c r="U195" s="76"/>
      <c r="V195" s="76"/>
      <c r="W195" s="76"/>
      <c r="X195" s="76"/>
      <c r="Y195" s="76"/>
      <c r="Z195" s="19"/>
    </row>
    <row r="196" spans="20:26" ht="12.75">
      <c r="T196" s="76"/>
      <c r="U196" s="76"/>
      <c r="V196" s="76"/>
      <c r="W196" s="76"/>
      <c r="X196" s="76"/>
      <c r="Y196" s="76"/>
      <c r="Z196" s="19"/>
    </row>
    <row r="197" spans="20:26" ht="12.75">
      <c r="T197" s="76"/>
      <c r="U197" s="76"/>
      <c r="V197" s="76"/>
      <c r="W197" s="76"/>
      <c r="X197" s="76"/>
      <c r="Y197" s="76"/>
      <c r="Z197" s="19"/>
    </row>
    <row r="198" spans="20:26" ht="12.75">
      <c r="T198" s="76"/>
      <c r="U198" s="76"/>
      <c r="V198" s="76"/>
      <c r="W198" s="76"/>
      <c r="X198" s="76"/>
      <c r="Y198" s="76"/>
      <c r="Z198" s="19"/>
    </row>
    <row r="199" spans="20:26" ht="12.75">
      <c r="T199" s="76"/>
      <c r="U199" s="76"/>
      <c r="V199" s="76"/>
      <c r="W199" s="76"/>
      <c r="X199" s="76"/>
      <c r="Y199" s="76"/>
      <c r="Z199" s="19"/>
    </row>
    <row r="200" spans="20:26" ht="12.75">
      <c r="T200" s="76"/>
      <c r="U200" s="76"/>
      <c r="V200" s="76"/>
      <c r="W200" s="76"/>
      <c r="X200" s="76"/>
      <c r="Y200" s="76"/>
      <c r="Z200" s="19"/>
    </row>
    <row r="201" spans="20:26" ht="12.75">
      <c r="T201" s="76"/>
      <c r="U201" s="76"/>
      <c r="V201" s="76"/>
      <c r="W201" s="76"/>
      <c r="X201" s="76"/>
      <c r="Y201" s="76"/>
      <c r="Z201" s="19"/>
    </row>
    <row r="202" spans="20:26" ht="12.75">
      <c r="T202" s="76"/>
      <c r="U202" s="76"/>
      <c r="V202" s="76"/>
      <c r="W202" s="76"/>
      <c r="X202" s="76"/>
      <c r="Y202" s="76"/>
      <c r="Z202" s="19"/>
    </row>
    <row r="203" spans="20:26" ht="12.75">
      <c r="T203" s="76"/>
      <c r="U203" s="76"/>
      <c r="V203" s="76"/>
      <c r="W203" s="76"/>
      <c r="X203" s="76"/>
      <c r="Y203" s="76"/>
      <c r="Z203" s="19"/>
    </row>
    <row r="204" spans="20:26" ht="12.75">
      <c r="T204" s="76"/>
      <c r="U204" s="76"/>
      <c r="V204" s="76"/>
      <c r="W204" s="76"/>
      <c r="X204" s="76"/>
      <c r="Y204" s="76"/>
      <c r="Z204" s="19"/>
    </row>
    <row r="205" spans="20:26" ht="12.75">
      <c r="T205" s="76"/>
      <c r="U205" s="76"/>
      <c r="V205" s="76"/>
      <c r="W205" s="76"/>
      <c r="X205" s="76"/>
      <c r="Y205" s="76"/>
      <c r="Z205" s="19"/>
    </row>
    <row r="206" spans="20:26" ht="12.75">
      <c r="T206" s="76"/>
      <c r="U206" s="76"/>
      <c r="V206" s="76"/>
      <c r="W206" s="76"/>
      <c r="X206" s="76"/>
      <c r="Y206" s="76"/>
      <c r="Z206" s="19"/>
    </row>
    <row r="207" spans="20:26" ht="12.75">
      <c r="T207" s="76"/>
      <c r="U207" s="76"/>
      <c r="V207" s="76"/>
      <c r="W207" s="76"/>
      <c r="X207" s="76"/>
      <c r="Y207" s="76"/>
      <c r="Z207" s="19"/>
    </row>
    <row r="208" spans="20:26" ht="12.75">
      <c r="T208" s="76"/>
      <c r="U208" s="76"/>
      <c r="V208" s="76"/>
      <c r="W208" s="76"/>
      <c r="X208" s="76"/>
      <c r="Y208" s="76"/>
      <c r="Z208" s="19"/>
    </row>
    <row r="209" spans="20:26" ht="12.75">
      <c r="T209" s="76"/>
      <c r="U209" s="76"/>
      <c r="V209" s="76"/>
      <c r="W209" s="76"/>
      <c r="X209" s="76"/>
      <c r="Y209" s="76"/>
      <c r="Z209" s="19"/>
    </row>
    <row r="210" spans="20:26" ht="12.75">
      <c r="T210" s="76"/>
      <c r="U210" s="76"/>
      <c r="V210" s="76"/>
      <c r="W210" s="76"/>
      <c r="X210" s="76"/>
      <c r="Y210" s="76"/>
      <c r="Z210" s="19"/>
    </row>
    <row r="211" spans="20:26" ht="12.75">
      <c r="T211" s="76"/>
      <c r="U211" s="76"/>
      <c r="V211" s="76"/>
      <c r="W211" s="76"/>
      <c r="X211" s="76"/>
      <c r="Y211" s="76"/>
      <c r="Z211" s="19"/>
    </row>
    <row r="212" spans="20:26" ht="12.75">
      <c r="T212" s="76"/>
      <c r="U212" s="76"/>
      <c r="V212" s="76"/>
      <c r="W212" s="76"/>
      <c r="X212" s="76"/>
      <c r="Y212" s="76"/>
      <c r="Z212" s="19"/>
    </row>
    <row r="213" spans="20:26" ht="12.75">
      <c r="T213" s="76"/>
      <c r="U213" s="76"/>
      <c r="V213" s="76"/>
      <c r="W213" s="76"/>
      <c r="X213" s="76"/>
      <c r="Y213" s="76"/>
      <c r="Z213" s="19"/>
    </row>
    <row r="214" spans="20:26" ht="12.75">
      <c r="T214" s="76"/>
      <c r="U214" s="76"/>
      <c r="V214" s="76"/>
      <c r="W214" s="76"/>
      <c r="X214" s="76"/>
      <c r="Y214" s="76"/>
      <c r="Z214" s="19"/>
    </row>
    <row r="215" spans="20:26" ht="12.75">
      <c r="T215" s="76"/>
      <c r="U215" s="76"/>
      <c r="V215" s="76"/>
      <c r="W215" s="76"/>
      <c r="X215" s="76"/>
      <c r="Y215" s="76"/>
      <c r="Z215" s="19"/>
    </row>
    <row r="216" spans="20:26" ht="12.75">
      <c r="T216" s="76"/>
      <c r="U216" s="76"/>
      <c r="V216" s="76"/>
      <c r="W216" s="76"/>
      <c r="X216" s="76"/>
      <c r="Y216" s="76"/>
      <c r="Z216" s="19"/>
    </row>
    <row r="217" spans="20:26" ht="12.75">
      <c r="T217" s="76"/>
      <c r="U217" s="76"/>
      <c r="V217" s="76"/>
      <c r="W217" s="76"/>
      <c r="X217" s="76"/>
      <c r="Y217" s="76"/>
      <c r="Z217" s="19"/>
    </row>
    <row r="218" spans="20:26" ht="12.75">
      <c r="T218" s="76"/>
      <c r="U218" s="76"/>
      <c r="V218" s="76"/>
      <c r="W218" s="76"/>
      <c r="X218" s="76"/>
      <c r="Y218" s="76"/>
      <c r="Z218" s="19"/>
    </row>
    <row r="219" spans="20:26" ht="12.75">
      <c r="T219" s="76"/>
      <c r="U219" s="76"/>
      <c r="V219" s="76"/>
      <c r="W219" s="76"/>
      <c r="X219" s="76"/>
      <c r="Y219" s="76"/>
      <c r="Z219" s="19"/>
    </row>
    <row r="220" spans="20:26" ht="12.75">
      <c r="T220" s="76"/>
      <c r="U220" s="76"/>
      <c r="V220" s="76"/>
      <c r="W220" s="76"/>
      <c r="X220" s="76"/>
      <c r="Y220" s="76"/>
      <c r="Z220" s="19"/>
    </row>
    <row r="221" spans="20:26" ht="12.75">
      <c r="T221" s="76"/>
      <c r="U221" s="76"/>
      <c r="V221" s="76"/>
      <c r="W221" s="76"/>
      <c r="X221" s="76"/>
      <c r="Y221" s="76"/>
      <c r="Z221" s="19"/>
    </row>
    <row r="222" spans="20:26" ht="12.75">
      <c r="T222" s="76"/>
      <c r="U222" s="76"/>
      <c r="V222" s="76"/>
      <c r="W222" s="76"/>
      <c r="X222" s="76"/>
      <c r="Y222" s="76"/>
      <c r="Z222" s="19"/>
    </row>
    <row r="223" spans="20:26" ht="12.75">
      <c r="T223" s="76"/>
      <c r="U223" s="76"/>
      <c r="V223" s="76"/>
      <c r="W223" s="76"/>
      <c r="X223" s="76"/>
      <c r="Y223" s="76"/>
      <c r="Z223" s="19"/>
    </row>
    <row r="224" spans="20:26" ht="12.75">
      <c r="T224" s="76"/>
      <c r="U224" s="76"/>
      <c r="V224" s="76"/>
      <c r="W224" s="76"/>
      <c r="X224" s="76"/>
      <c r="Y224" s="76"/>
      <c r="Z224" s="19"/>
    </row>
    <row r="225" spans="20:26" ht="12.75">
      <c r="T225" s="76"/>
      <c r="U225" s="76"/>
      <c r="V225" s="76"/>
      <c r="W225" s="76"/>
      <c r="X225" s="76"/>
      <c r="Y225" s="76"/>
      <c r="Z225" s="19"/>
    </row>
    <row r="226" spans="20:26" ht="12.75">
      <c r="T226" s="76"/>
      <c r="U226" s="76"/>
      <c r="V226" s="76"/>
      <c r="W226" s="76"/>
      <c r="X226" s="76"/>
      <c r="Y226" s="76"/>
      <c r="Z226" s="19"/>
    </row>
    <row r="227" spans="20:26" ht="12.75">
      <c r="T227" s="76"/>
      <c r="U227" s="76"/>
      <c r="V227" s="76"/>
      <c r="W227" s="76"/>
      <c r="X227" s="76"/>
      <c r="Y227" s="76"/>
      <c r="Z227" s="19"/>
    </row>
    <row r="228" spans="20:26" ht="12.75">
      <c r="T228" s="76"/>
      <c r="U228" s="76"/>
      <c r="V228" s="76"/>
      <c r="W228" s="76"/>
      <c r="X228" s="76"/>
      <c r="Y228" s="76"/>
      <c r="Z228" s="19"/>
    </row>
    <row r="229" spans="20:26" ht="12.75">
      <c r="T229" s="76"/>
      <c r="U229" s="76"/>
      <c r="V229" s="76"/>
      <c r="W229" s="76"/>
      <c r="X229" s="76"/>
      <c r="Y229" s="76"/>
      <c r="Z229" s="19"/>
    </row>
    <row r="230" spans="20:26" ht="12.75">
      <c r="T230" s="76"/>
      <c r="U230" s="76"/>
      <c r="V230" s="76"/>
      <c r="W230" s="76"/>
      <c r="X230" s="76"/>
      <c r="Y230" s="76"/>
      <c r="Z230" s="19"/>
    </row>
    <row r="231" spans="20:26" ht="12.75">
      <c r="T231" s="76"/>
      <c r="U231" s="76"/>
      <c r="V231" s="76"/>
      <c r="W231" s="76"/>
      <c r="X231" s="76"/>
      <c r="Y231" s="76"/>
      <c r="Z231" s="19"/>
    </row>
    <row r="232" spans="20:26" ht="12.75">
      <c r="T232" s="76"/>
      <c r="U232" s="76"/>
      <c r="V232" s="76"/>
      <c r="W232" s="76"/>
      <c r="X232" s="76"/>
      <c r="Y232" s="76"/>
      <c r="Z232" s="19"/>
    </row>
    <row r="233" spans="20:26" ht="12.75">
      <c r="T233" s="76"/>
      <c r="U233" s="76"/>
      <c r="V233" s="76"/>
      <c r="W233" s="76"/>
      <c r="X233" s="76"/>
      <c r="Y233" s="76"/>
      <c r="Z233" s="19"/>
    </row>
    <row r="234" spans="20:26" ht="12.75">
      <c r="T234" s="76"/>
      <c r="U234" s="76"/>
      <c r="V234" s="76"/>
      <c r="W234" s="76"/>
      <c r="X234" s="76"/>
      <c r="Y234" s="76"/>
      <c r="Z234" s="19"/>
    </row>
    <row r="235" spans="20:26" ht="12.75">
      <c r="T235" s="76"/>
      <c r="U235" s="76"/>
      <c r="V235" s="76"/>
      <c r="W235" s="76"/>
      <c r="X235" s="76"/>
      <c r="Y235" s="76"/>
      <c r="Z235" s="19"/>
    </row>
    <row r="236" spans="20:26" ht="12.75">
      <c r="T236" s="76"/>
      <c r="U236" s="76"/>
      <c r="V236" s="76"/>
      <c r="W236" s="76"/>
      <c r="X236" s="76"/>
      <c r="Y236" s="76"/>
      <c r="Z236" s="19"/>
    </row>
    <row r="237" spans="20:26" ht="12.75">
      <c r="T237" s="76"/>
      <c r="U237" s="76"/>
      <c r="V237" s="76"/>
      <c r="W237" s="76"/>
      <c r="X237" s="76"/>
      <c r="Y237" s="76"/>
      <c r="Z237" s="19"/>
    </row>
    <row r="238" spans="20:26" ht="12.75">
      <c r="T238" s="76"/>
      <c r="U238" s="76"/>
      <c r="V238" s="76"/>
      <c r="W238" s="76"/>
      <c r="X238" s="76"/>
      <c r="Y238" s="76"/>
      <c r="Z238" s="19"/>
    </row>
    <row r="239" spans="20:26" ht="12.75">
      <c r="T239" s="76"/>
      <c r="U239" s="76"/>
      <c r="V239" s="76"/>
      <c r="W239" s="76"/>
      <c r="X239" s="76"/>
      <c r="Y239" s="76"/>
      <c r="Z239" s="19"/>
    </row>
    <row r="240" spans="20:26" ht="12.75">
      <c r="T240" s="85"/>
      <c r="U240" s="85"/>
      <c r="V240" s="85"/>
      <c r="W240" s="85"/>
      <c r="X240" s="85"/>
      <c r="Y240" s="85"/>
      <c r="Z240" s="85"/>
    </row>
    <row r="241" spans="20:26" ht="12.75">
      <c r="T241" s="76"/>
      <c r="U241" s="76"/>
      <c r="V241" s="76"/>
      <c r="W241" s="76"/>
      <c r="X241" s="76"/>
      <c r="Y241" s="76"/>
      <c r="Z241" s="19"/>
    </row>
    <row r="242" spans="20:26" ht="12.75">
      <c r="T242" s="76"/>
      <c r="U242" s="76"/>
      <c r="V242" s="76"/>
      <c r="W242" s="76"/>
      <c r="X242" s="76"/>
      <c r="Y242" s="76"/>
      <c r="Z242" s="19"/>
    </row>
    <row r="243" spans="20:26" ht="12.75">
      <c r="T243" s="76"/>
      <c r="U243" s="76"/>
      <c r="V243" s="76"/>
      <c r="W243" s="76"/>
      <c r="X243" s="76"/>
      <c r="Y243" s="76"/>
      <c r="Z243" s="19"/>
    </row>
    <row r="244" spans="20:26" ht="12.75">
      <c r="T244" s="76"/>
      <c r="U244" s="76"/>
      <c r="V244" s="76"/>
      <c r="W244" s="76"/>
      <c r="X244" s="76"/>
      <c r="Y244" s="76"/>
      <c r="Z244" s="19"/>
    </row>
    <row r="245" spans="20:26" ht="12.75">
      <c r="T245" s="76"/>
      <c r="U245" s="76"/>
      <c r="V245" s="76"/>
      <c r="W245" s="76"/>
      <c r="X245" s="76"/>
      <c r="Y245" s="76"/>
      <c r="Z245" s="19"/>
    </row>
    <row r="246" spans="20:26" ht="12.75">
      <c r="T246" s="76"/>
      <c r="U246" s="76"/>
      <c r="V246" s="76"/>
      <c r="W246" s="76"/>
      <c r="X246" s="76"/>
      <c r="Y246" s="76"/>
      <c r="Z246" s="19"/>
    </row>
    <row r="247" spans="20:26" ht="12.75">
      <c r="T247" s="76"/>
      <c r="U247" s="76"/>
      <c r="V247" s="76"/>
      <c r="W247" s="76"/>
      <c r="X247" s="76"/>
      <c r="Y247" s="76"/>
      <c r="Z247" s="19"/>
    </row>
    <row r="248" spans="20:26" ht="12.75">
      <c r="T248" s="76"/>
      <c r="U248" s="76"/>
      <c r="V248" s="76"/>
      <c r="W248" s="76"/>
      <c r="X248" s="76"/>
      <c r="Y248" s="76"/>
      <c r="Z248" s="19"/>
    </row>
    <row r="249" spans="20:26" ht="12.75">
      <c r="T249" s="76"/>
      <c r="U249" s="76"/>
      <c r="V249" s="76"/>
      <c r="W249" s="76"/>
      <c r="X249" s="76"/>
      <c r="Y249" s="76"/>
      <c r="Z249" s="19"/>
    </row>
    <row r="250" spans="20:26" ht="12.75">
      <c r="T250" s="76"/>
      <c r="U250" s="76"/>
      <c r="V250" s="76"/>
      <c r="W250" s="76"/>
      <c r="X250" s="76"/>
      <c r="Y250" s="76"/>
      <c r="Z250" s="19"/>
    </row>
    <row r="251" spans="20:26" ht="12.75">
      <c r="T251" s="76"/>
      <c r="U251" s="76"/>
      <c r="V251" s="76"/>
      <c r="W251" s="76"/>
      <c r="X251" s="76"/>
      <c r="Y251" s="76"/>
      <c r="Z251" s="19"/>
    </row>
    <row r="252" spans="20:26" ht="12.75">
      <c r="T252" s="76"/>
      <c r="U252" s="76"/>
      <c r="V252" s="76"/>
      <c r="W252" s="76"/>
      <c r="X252" s="76"/>
      <c r="Y252" s="76"/>
      <c r="Z252" s="19"/>
    </row>
    <row r="253" spans="20:26" ht="12.75">
      <c r="T253" s="76"/>
      <c r="U253" s="76"/>
      <c r="V253" s="76"/>
      <c r="W253" s="76"/>
      <c r="X253" s="76"/>
      <c r="Y253" s="76"/>
      <c r="Z253" s="19"/>
    </row>
    <row r="254" spans="20:26" ht="12.75">
      <c r="T254" s="76"/>
      <c r="U254" s="76"/>
      <c r="V254" s="76"/>
      <c r="W254" s="76"/>
      <c r="X254" s="76"/>
      <c r="Y254" s="76"/>
      <c r="Z254" s="19"/>
    </row>
    <row r="255" spans="20:26" ht="12.75">
      <c r="T255" s="76"/>
      <c r="U255" s="76"/>
      <c r="V255" s="76"/>
      <c r="W255" s="76"/>
      <c r="X255" s="76"/>
      <c r="Y255" s="76"/>
      <c r="Z255" s="19"/>
    </row>
    <row r="256" spans="20:26" ht="12.75">
      <c r="T256" s="76"/>
      <c r="U256" s="76"/>
      <c r="V256" s="76"/>
      <c r="W256" s="76"/>
      <c r="X256" s="76"/>
      <c r="Y256" s="76"/>
      <c r="Z256" s="19"/>
    </row>
    <row r="257" spans="20:26" ht="12.75">
      <c r="T257" s="76"/>
      <c r="U257" s="76"/>
      <c r="V257" s="76"/>
      <c r="W257" s="76"/>
      <c r="X257" s="76"/>
      <c r="Y257" s="76"/>
      <c r="Z257" s="19"/>
    </row>
    <row r="258" spans="20:26" ht="12.75">
      <c r="T258" s="76"/>
      <c r="U258" s="76"/>
      <c r="V258" s="76"/>
      <c r="W258" s="76"/>
      <c r="X258" s="76"/>
      <c r="Y258" s="76"/>
      <c r="Z258" s="19"/>
    </row>
    <row r="259" spans="20:26" ht="12.75">
      <c r="T259" s="76"/>
      <c r="U259" s="76"/>
      <c r="V259" s="76"/>
      <c r="W259" s="76"/>
      <c r="X259" s="76"/>
      <c r="Y259" s="76"/>
      <c r="Z259" s="19"/>
    </row>
    <row r="260" spans="20:26" ht="12.75">
      <c r="T260" s="76"/>
      <c r="U260" s="76"/>
      <c r="V260" s="76"/>
      <c r="W260" s="76"/>
      <c r="X260" s="76"/>
      <c r="Y260" s="76"/>
      <c r="Z260" s="19"/>
    </row>
    <row r="261" spans="20:26" ht="12.75">
      <c r="T261" s="76"/>
      <c r="U261" s="76"/>
      <c r="V261" s="76"/>
      <c r="W261" s="76"/>
      <c r="X261" s="76"/>
      <c r="Y261" s="76"/>
      <c r="Z261" s="19"/>
    </row>
    <row r="262" spans="20:26" ht="12.75">
      <c r="T262" s="76"/>
      <c r="U262" s="76"/>
      <c r="V262" s="76"/>
      <c r="W262" s="76"/>
      <c r="X262" s="76"/>
      <c r="Y262" s="76"/>
      <c r="Z262" s="19"/>
    </row>
    <row r="263" spans="20:26" ht="12.75">
      <c r="T263" s="76"/>
      <c r="U263" s="76"/>
      <c r="V263" s="76"/>
      <c r="W263" s="76"/>
      <c r="X263" s="76"/>
      <c r="Y263" s="76"/>
      <c r="Z263" s="19"/>
    </row>
    <row r="264" spans="20:26" ht="12.75">
      <c r="T264" s="76"/>
      <c r="U264" s="76"/>
      <c r="V264" s="76"/>
      <c r="W264" s="76"/>
      <c r="X264" s="76"/>
      <c r="Y264" s="76"/>
      <c r="Z264" s="19"/>
    </row>
    <row r="265" spans="20:26" ht="12.75">
      <c r="T265" s="76"/>
      <c r="U265" s="76"/>
      <c r="V265" s="76"/>
      <c r="W265" s="76"/>
      <c r="X265" s="76"/>
      <c r="Y265" s="76"/>
      <c r="Z265" s="19"/>
    </row>
    <row r="266" spans="20:26" ht="12.75">
      <c r="T266" s="76"/>
      <c r="U266" s="76"/>
      <c r="V266" s="76"/>
      <c r="W266" s="76"/>
      <c r="X266" s="76"/>
      <c r="Y266" s="76"/>
      <c r="Z266" s="19"/>
    </row>
    <row r="267" spans="20:26" ht="12.75">
      <c r="T267" s="76"/>
      <c r="U267" s="76"/>
      <c r="V267" s="76"/>
      <c r="W267" s="76"/>
      <c r="X267" s="76"/>
      <c r="Y267" s="76"/>
      <c r="Z267" s="19"/>
    </row>
    <row r="268" spans="20:26" ht="12.75">
      <c r="T268" s="76"/>
      <c r="U268" s="76"/>
      <c r="V268" s="76"/>
      <c r="W268" s="76"/>
      <c r="X268" s="76"/>
      <c r="Y268" s="76"/>
      <c r="Z268" s="19"/>
    </row>
    <row r="269" spans="20:26" ht="12.75">
      <c r="T269" s="76"/>
      <c r="U269" s="76"/>
      <c r="V269" s="76"/>
      <c r="W269" s="76"/>
      <c r="X269" s="76"/>
      <c r="Y269" s="76"/>
      <c r="Z269" s="19"/>
    </row>
    <row r="270" spans="20:26" ht="12.75">
      <c r="T270" s="76"/>
      <c r="U270" s="76"/>
      <c r="V270" s="76"/>
      <c r="W270" s="76"/>
      <c r="X270" s="76"/>
      <c r="Y270" s="76"/>
      <c r="Z270" s="19"/>
    </row>
    <row r="271" spans="20:26" ht="12.75">
      <c r="T271" s="76"/>
      <c r="U271" s="76"/>
      <c r="V271" s="76"/>
      <c r="W271" s="76"/>
      <c r="X271" s="76"/>
      <c r="Y271" s="76"/>
      <c r="Z271" s="19"/>
    </row>
    <row r="272" spans="20:26" ht="12.75">
      <c r="T272" s="76"/>
      <c r="U272" s="76"/>
      <c r="V272" s="76"/>
      <c r="W272" s="76"/>
      <c r="X272" s="76"/>
      <c r="Y272" s="76"/>
      <c r="Z272" s="19"/>
    </row>
    <row r="273" spans="20:26" ht="12.75">
      <c r="T273" s="76"/>
      <c r="U273" s="76"/>
      <c r="V273" s="76"/>
      <c r="W273" s="76"/>
      <c r="X273" s="76"/>
      <c r="Y273" s="76"/>
      <c r="Z273" s="19"/>
    </row>
    <row r="274" spans="20:26" ht="12.75">
      <c r="T274" s="76"/>
      <c r="U274" s="76"/>
      <c r="V274" s="76"/>
      <c r="W274" s="76"/>
      <c r="X274" s="76"/>
      <c r="Y274" s="76"/>
      <c r="Z274" s="19"/>
    </row>
    <row r="275" spans="20:26" ht="12.75">
      <c r="T275" s="76"/>
      <c r="U275" s="76"/>
      <c r="V275" s="76"/>
      <c r="W275" s="76"/>
      <c r="X275" s="76"/>
      <c r="Y275" s="76"/>
      <c r="Z275" s="19"/>
    </row>
    <row r="276" spans="20:26" ht="12.75">
      <c r="T276" s="76"/>
      <c r="U276" s="76"/>
      <c r="V276" s="76"/>
      <c r="W276" s="76"/>
      <c r="X276" s="76"/>
      <c r="Y276" s="76"/>
      <c r="Z276" s="19"/>
    </row>
    <row r="277" spans="20:26" ht="12.75">
      <c r="T277" s="76"/>
      <c r="U277" s="76"/>
      <c r="V277" s="76"/>
      <c r="W277" s="76"/>
      <c r="X277" s="76"/>
      <c r="Y277" s="76"/>
      <c r="Z277" s="19"/>
    </row>
    <row r="278" spans="20:26" ht="12.75">
      <c r="T278" s="76"/>
      <c r="U278" s="76"/>
      <c r="V278" s="76"/>
      <c r="W278" s="76"/>
      <c r="X278" s="76"/>
      <c r="Y278" s="76"/>
      <c r="Z278" s="19"/>
    </row>
    <row r="279" spans="20:26" ht="12.75">
      <c r="T279" s="76"/>
      <c r="U279" s="76"/>
      <c r="V279" s="76"/>
      <c r="W279" s="76"/>
      <c r="X279" s="76"/>
      <c r="Y279" s="76"/>
      <c r="Z279" s="19"/>
    </row>
    <row r="280" spans="20:26" ht="12.75">
      <c r="T280" s="76"/>
      <c r="U280" s="76"/>
      <c r="V280" s="76"/>
      <c r="W280" s="76"/>
      <c r="X280" s="76"/>
      <c r="Y280" s="76"/>
      <c r="Z280" s="19"/>
    </row>
    <row r="281" spans="20:26" ht="12.75">
      <c r="T281" s="76"/>
      <c r="U281" s="76"/>
      <c r="V281" s="76"/>
      <c r="W281" s="76"/>
      <c r="X281" s="76"/>
      <c r="Y281" s="76"/>
      <c r="Z281" s="19"/>
    </row>
    <row r="282" spans="20:26" ht="12.75">
      <c r="T282" s="76"/>
      <c r="U282" s="76"/>
      <c r="V282" s="76"/>
      <c r="W282" s="76"/>
      <c r="X282" s="76"/>
      <c r="Y282" s="76"/>
      <c r="Z282" s="19"/>
    </row>
    <row r="283" spans="20:26" ht="12.75">
      <c r="T283" s="76"/>
      <c r="U283" s="76"/>
      <c r="V283" s="76"/>
      <c r="W283" s="76"/>
      <c r="X283" s="76"/>
      <c r="Y283" s="76"/>
      <c r="Z283" s="19"/>
    </row>
    <row r="284" spans="20:26" ht="12.75">
      <c r="T284" s="76"/>
      <c r="U284" s="76"/>
      <c r="V284" s="76"/>
      <c r="W284" s="76"/>
      <c r="X284" s="76"/>
      <c r="Y284" s="76"/>
      <c r="Z284" s="19"/>
    </row>
    <row r="285" spans="20:26" ht="12.75">
      <c r="T285" s="76"/>
      <c r="U285" s="76"/>
      <c r="V285" s="76"/>
      <c r="W285" s="76"/>
      <c r="X285" s="76"/>
      <c r="Y285" s="76"/>
      <c r="Z285" s="19"/>
    </row>
    <row r="286" spans="20:26" ht="12.75">
      <c r="T286" s="76"/>
      <c r="U286" s="76"/>
      <c r="V286" s="76"/>
      <c r="W286" s="76"/>
      <c r="X286" s="76"/>
      <c r="Y286" s="76"/>
      <c r="Z286" s="19"/>
    </row>
    <row r="287" spans="20:26" ht="12.75">
      <c r="T287" s="76"/>
      <c r="U287" s="76"/>
      <c r="V287" s="76"/>
      <c r="W287" s="76"/>
      <c r="X287" s="76"/>
      <c r="Y287" s="76"/>
      <c r="Z287" s="19"/>
    </row>
    <row r="288" spans="20:26" ht="12.75">
      <c r="T288" s="76"/>
      <c r="U288" s="76"/>
      <c r="V288" s="76"/>
      <c r="W288" s="76"/>
      <c r="X288" s="76"/>
      <c r="Y288" s="76"/>
      <c r="Z288" s="19"/>
    </row>
    <row r="289" spans="20:26" ht="12.75">
      <c r="T289" s="76"/>
      <c r="U289" s="76"/>
      <c r="V289" s="76"/>
      <c r="W289" s="76"/>
      <c r="X289" s="76"/>
      <c r="Y289" s="76"/>
      <c r="Z289" s="19"/>
    </row>
    <row r="290" spans="20:26" ht="12.75">
      <c r="T290" s="76"/>
      <c r="U290" s="76"/>
      <c r="V290" s="76"/>
      <c r="W290" s="76"/>
      <c r="X290" s="76"/>
      <c r="Y290" s="76"/>
      <c r="Z290" s="19"/>
    </row>
    <row r="291" spans="20:26" ht="12.75">
      <c r="T291" s="85"/>
      <c r="U291" s="85"/>
      <c r="V291" s="85"/>
      <c r="W291" s="85"/>
      <c r="X291" s="85"/>
      <c r="Y291" s="85"/>
      <c r="Z291" s="85"/>
    </row>
    <row r="292" spans="20:26" ht="12.75">
      <c r="T292" s="76"/>
      <c r="U292" s="76"/>
      <c r="V292" s="76"/>
      <c r="W292" s="76"/>
      <c r="X292" s="76"/>
      <c r="Y292" s="76"/>
      <c r="Z292" s="19"/>
    </row>
    <row r="293" spans="20:26" ht="12.75">
      <c r="T293" s="76"/>
      <c r="U293" s="76"/>
      <c r="V293" s="76"/>
      <c r="W293" s="76"/>
      <c r="X293" s="76"/>
      <c r="Y293" s="76"/>
      <c r="Z293" s="19"/>
    </row>
    <row r="294" spans="20:26" ht="12.75">
      <c r="T294" s="76"/>
      <c r="U294" s="76"/>
      <c r="V294" s="76"/>
      <c r="W294" s="76"/>
      <c r="X294" s="76"/>
      <c r="Y294" s="76"/>
      <c r="Z294" s="19"/>
    </row>
    <row r="295" spans="20:26" ht="12.75">
      <c r="T295" s="76"/>
      <c r="U295" s="76"/>
      <c r="V295" s="76"/>
      <c r="W295" s="76"/>
      <c r="X295" s="76"/>
      <c r="Y295" s="76"/>
      <c r="Z295" s="19"/>
    </row>
    <row r="296" spans="20:26" ht="12.75">
      <c r="T296" s="76"/>
      <c r="U296" s="76"/>
      <c r="V296" s="76"/>
      <c r="W296" s="76"/>
      <c r="X296" s="76"/>
      <c r="Y296" s="76"/>
      <c r="Z296" s="19"/>
    </row>
    <row r="297" spans="20:26" ht="12.75">
      <c r="T297" s="76"/>
      <c r="U297" s="76"/>
      <c r="V297" s="76"/>
      <c r="W297" s="76"/>
      <c r="X297" s="76"/>
      <c r="Y297" s="76"/>
      <c r="Z297" s="19"/>
    </row>
    <row r="298" spans="20:26" ht="12.75">
      <c r="T298" s="76"/>
      <c r="U298" s="76"/>
      <c r="V298" s="76"/>
      <c r="W298" s="76"/>
      <c r="X298" s="76"/>
      <c r="Y298" s="76"/>
      <c r="Z298" s="19"/>
    </row>
    <row r="299" spans="20:26" ht="12.75">
      <c r="T299" s="76"/>
      <c r="U299" s="76"/>
      <c r="V299" s="76"/>
      <c r="W299" s="76"/>
      <c r="X299" s="76"/>
      <c r="Y299" s="76"/>
      <c r="Z299" s="19"/>
    </row>
    <row r="300" spans="20:26" ht="12.75">
      <c r="T300" s="76"/>
      <c r="U300" s="76"/>
      <c r="V300" s="76"/>
      <c r="W300" s="76"/>
      <c r="X300" s="76"/>
      <c r="Y300" s="76"/>
      <c r="Z300" s="19"/>
    </row>
    <row r="301" spans="20:26" ht="12.75">
      <c r="T301" s="76"/>
      <c r="U301" s="76"/>
      <c r="V301" s="76"/>
      <c r="W301" s="76"/>
      <c r="X301" s="76"/>
      <c r="Y301" s="76"/>
      <c r="Z301" s="19"/>
    </row>
    <row r="302" spans="20:26" ht="12.75">
      <c r="T302" s="76"/>
      <c r="U302" s="76"/>
      <c r="V302" s="76"/>
      <c r="W302" s="76"/>
      <c r="X302" s="76"/>
      <c r="Y302" s="76"/>
      <c r="Z302" s="19"/>
    </row>
    <row r="303" spans="20:26" ht="12.75">
      <c r="T303" s="76"/>
      <c r="U303" s="76"/>
      <c r="V303" s="76"/>
      <c r="W303" s="76"/>
      <c r="X303" s="76"/>
      <c r="Y303" s="76"/>
      <c r="Z303" s="19"/>
    </row>
    <row r="304" spans="20:26" ht="12.75">
      <c r="T304" s="76"/>
      <c r="U304" s="76"/>
      <c r="V304" s="76"/>
      <c r="W304" s="76"/>
      <c r="X304" s="76"/>
      <c r="Y304" s="76"/>
      <c r="Z304" s="19"/>
    </row>
    <row r="305" spans="20:26" ht="12.75">
      <c r="T305" s="76"/>
      <c r="U305" s="76"/>
      <c r="V305" s="76"/>
      <c r="W305" s="76"/>
      <c r="X305" s="76"/>
      <c r="Y305" s="76"/>
      <c r="Z305" s="19"/>
    </row>
    <row r="306" spans="20:26" ht="12.75">
      <c r="T306" s="76"/>
      <c r="U306" s="76"/>
      <c r="V306" s="76"/>
      <c r="W306" s="76"/>
      <c r="X306" s="76"/>
      <c r="Y306" s="76"/>
      <c r="Z306" s="19"/>
    </row>
    <row r="307" spans="20:26" ht="12.75">
      <c r="T307" s="76"/>
      <c r="U307" s="76"/>
      <c r="V307" s="76"/>
      <c r="W307" s="76"/>
      <c r="X307" s="76"/>
      <c r="Y307" s="76"/>
      <c r="Z307" s="19"/>
    </row>
    <row r="308" spans="20:26" ht="12.75">
      <c r="T308" s="76"/>
      <c r="U308" s="76"/>
      <c r="V308" s="76"/>
      <c r="W308" s="76"/>
      <c r="X308" s="76"/>
      <c r="Y308" s="76"/>
      <c r="Z308" s="19"/>
    </row>
    <row r="309" spans="20:26" ht="12.75">
      <c r="T309" s="76"/>
      <c r="U309" s="76"/>
      <c r="V309" s="76"/>
      <c r="W309" s="76"/>
      <c r="X309" s="76"/>
      <c r="Y309" s="76"/>
      <c r="Z309" s="19"/>
    </row>
    <row r="310" spans="20:26" ht="12.75">
      <c r="T310" s="76"/>
      <c r="U310" s="76"/>
      <c r="V310" s="76"/>
      <c r="W310" s="76"/>
      <c r="X310" s="76"/>
      <c r="Y310" s="76"/>
      <c r="Z310" s="19"/>
    </row>
    <row r="311" spans="20:26" ht="12.75">
      <c r="T311" s="76"/>
      <c r="U311" s="76"/>
      <c r="V311" s="76"/>
      <c r="W311" s="76"/>
      <c r="X311" s="76"/>
      <c r="Y311" s="76"/>
      <c r="Z311" s="19"/>
    </row>
    <row r="312" spans="20:26" ht="12.75">
      <c r="T312" s="76"/>
      <c r="U312" s="76"/>
      <c r="V312" s="76"/>
      <c r="W312" s="76"/>
      <c r="X312" s="76"/>
      <c r="Y312" s="76"/>
      <c r="Z312" s="19"/>
    </row>
    <row r="313" spans="20:26" ht="12.75">
      <c r="T313" s="76"/>
      <c r="U313" s="76"/>
      <c r="V313" s="76"/>
      <c r="W313" s="76"/>
      <c r="X313" s="76"/>
      <c r="Y313" s="76"/>
      <c r="Z313" s="19"/>
    </row>
    <row r="314" spans="20:26" ht="12.75">
      <c r="T314" s="76"/>
      <c r="U314" s="76"/>
      <c r="V314" s="76"/>
      <c r="W314" s="76"/>
      <c r="X314" s="76"/>
      <c r="Y314" s="76"/>
      <c r="Z314" s="19"/>
    </row>
    <row r="315" spans="20:26" ht="12.75">
      <c r="T315" s="76"/>
      <c r="U315" s="76"/>
      <c r="V315" s="76"/>
      <c r="W315" s="76"/>
      <c r="X315" s="76"/>
      <c r="Y315" s="76"/>
      <c r="Z315" s="19"/>
    </row>
    <row r="316" spans="20:26" ht="12.75">
      <c r="T316" s="76"/>
      <c r="U316" s="76"/>
      <c r="V316" s="76"/>
      <c r="W316" s="76"/>
      <c r="X316" s="76"/>
      <c r="Y316" s="76"/>
      <c r="Z316" s="19"/>
    </row>
    <row r="317" spans="20:26" ht="12.75">
      <c r="T317" s="76"/>
      <c r="U317" s="76"/>
      <c r="V317" s="76"/>
      <c r="W317" s="76"/>
      <c r="X317" s="76"/>
      <c r="Y317" s="76"/>
      <c r="Z317" s="19"/>
    </row>
    <row r="318" spans="20:26" ht="12.75">
      <c r="T318" s="76"/>
      <c r="U318" s="76"/>
      <c r="V318" s="76"/>
      <c r="W318" s="76"/>
      <c r="X318" s="76"/>
      <c r="Y318" s="76"/>
      <c r="Z318" s="19"/>
    </row>
    <row r="319" spans="20:26" ht="12.75">
      <c r="T319" s="76"/>
      <c r="U319" s="76"/>
      <c r="V319" s="76"/>
      <c r="W319" s="76"/>
      <c r="X319" s="76"/>
      <c r="Y319" s="76"/>
      <c r="Z319" s="19"/>
    </row>
    <row r="320" spans="20:26" ht="12.75">
      <c r="T320" s="76"/>
      <c r="U320" s="76"/>
      <c r="V320" s="76"/>
      <c r="W320" s="76"/>
      <c r="X320" s="76"/>
      <c r="Y320" s="76"/>
      <c r="Z320" s="19"/>
    </row>
    <row r="321" spans="20:26" ht="12.75">
      <c r="T321" s="76"/>
      <c r="U321" s="76"/>
      <c r="V321" s="76"/>
      <c r="W321" s="76"/>
      <c r="X321" s="76"/>
      <c r="Y321" s="76"/>
      <c r="Z321" s="19"/>
    </row>
    <row r="322" spans="20:26" ht="12.75">
      <c r="T322" s="76"/>
      <c r="U322" s="76"/>
      <c r="V322" s="76"/>
      <c r="W322" s="76"/>
      <c r="X322" s="76"/>
      <c r="Y322" s="76"/>
      <c r="Z322" s="19"/>
    </row>
    <row r="323" spans="20:26" ht="12.75">
      <c r="T323" s="76"/>
      <c r="U323" s="76"/>
      <c r="V323" s="76"/>
      <c r="W323" s="76"/>
      <c r="X323" s="76"/>
      <c r="Y323" s="76"/>
      <c r="Z323" s="19"/>
    </row>
    <row r="324" spans="20:26" ht="12.75">
      <c r="T324" s="76"/>
      <c r="U324" s="76"/>
      <c r="V324" s="76"/>
      <c r="W324" s="76"/>
      <c r="X324" s="76"/>
      <c r="Y324" s="76"/>
      <c r="Z324" s="19"/>
    </row>
    <row r="325" spans="20:26" ht="12.75">
      <c r="T325" s="76"/>
      <c r="U325" s="76"/>
      <c r="V325" s="76"/>
      <c r="W325" s="76"/>
      <c r="X325" s="76"/>
      <c r="Y325" s="76"/>
      <c r="Z325" s="19"/>
    </row>
    <row r="326" spans="20:26" ht="12.75">
      <c r="T326" s="76"/>
      <c r="U326" s="76"/>
      <c r="V326" s="76"/>
      <c r="W326" s="76"/>
      <c r="X326" s="76"/>
      <c r="Y326" s="76"/>
      <c r="Z326" s="19"/>
    </row>
    <row r="327" spans="20:26" ht="12.75">
      <c r="T327" s="76"/>
      <c r="U327" s="76"/>
      <c r="V327" s="76"/>
      <c r="W327" s="76"/>
      <c r="X327" s="76"/>
      <c r="Y327" s="76"/>
      <c r="Z327" s="19"/>
    </row>
    <row r="328" spans="20:26" ht="12.75">
      <c r="T328" s="76"/>
      <c r="U328" s="76"/>
      <c r="V328" s="76"/>
      <c r="W328" s="76"/>
      <c r="X328" s="76"/>
      <c r="Y328" s="76"/>
      <c r="Z328" s="19"/>
    </row>
    <row r="329" spans="20:26" ht="12.75">
      <c r="T329" s="76"/>
      <c r="U329" s="76"/>
      <c r="V329" s="76"/>
      <c r="W329" s="76"/>
      <c r="X329" s="76"/>
      <c r="Y329" s="76"/>
      <c r="Z329" s="19"/>
    </row>
    <row r="330" spans="20:26" ht="12.75">
      <c r="T330" s="76"/>
      <c r="U330" s="76"/>
      <c r="V330" s="76"/>
      <c r="W330" s="76"/>
      <c r="X330" s="76"/>
      <c r="Y330" s="76"/>
      <c r="Z330" s="19"/>
    </row>
    <row r="331" spans="20:26" ht="12.75">
      <c r="T331" s="76"/>
      <c r="U331" s="76"/>
      <c r="V331" s="76"/>
      <c r="W331" s="76"/>
      <c r="X331" s="76"/>
      <c r="Y331" s="76"/>
      <c r="Z331" s="19"/>
    </row>
    <row r="332" spans="20:26" ht="12.75">
      <c r="T332" s="76"/>
      <c r="U332" s="76"/>
      <c r="V332" s="76"/>
      <c r="W332" s="76"/>
      <c r="X332" s="76"/>
      <c r="Y332" s="76"/>
      <c r="Z332" s="19"/>
    </row>
    <row r="333" spans="20:26" ht="12.75">
      <c r="T333" s="76"/>
      <c r="U333" s="76"/>
      <c r="V333" s="76"/>
      <c r="W333" s="76"/>
      <c r="X333" s="76"/>
      <c r="Y333" s="76"/>
      <c r="Z333" s="19"/>
    </row>
    <row r="334" spans="20:26" ht="12.75">
      <c r="T334" s="76"/>
      <c r="U334" s="76"/>
      <c r="V334" s="76"/>
      <c r="W334" s="76"/>
      <c r="X334" s="76"/>
      <c r="Y334" s="76"/>
      <c r="Z334" s="19"/>
    </row>
    <row r="335" spans="20:26" ht="12.75">
      <c r="T335" s="76"/>
      <c r="U335" s="76"/>
      <c r="V335" s="76"/>
      <c r="W335" s="76"/>
      <c r="X335" s="76"/>
      <c r="Y335" s="76"/>
      <c r="Z335" s="19"/>
    </row>
    <row r="336" spans="20:26" ht="12.75">
      <c r="T336" s="76"/>
      <c r="U336" s="76"/>
      <c r="V336" s="76"/>
      <c r="W336" s="76"/>
      <c r="X336" s="76"/>
      <c r="Y336" s="76"/>
      <c r="Z336" s="19"/>
    </row>
    <row r="337" spans="20:26" ht="12.75">
      <c r="T337" s="76"/>
      <c r="U337" s="76"/>
      <c r="V337" s="76"/>
      <c r="W337" s="76"/>
      <c r="X337" s="76"/>
      <c r="Y337" s="76"/>
      <c r="Z337" s="19"/>
    </row>
    <row r="338" spans="20:26" ht="12.75">
      <c r="T338" s="76"/>
      <c r="U338" s="76"/>
      <c r="V338" s="76"/>
      <c r="W338" s="76"/>
      <c r="X338" s="76"/>
      <c r="Y338" s="76"/>
      <c r="Z338" s="19"/>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S17"/>
  <sheetViews>
    <sheetView workbookViewId="0" topLeftCell="A1">
      <selection activeCell="H6" sqref="H6:H10"/>
    </sheetView>
  </sheetViews>
  <sheetFormatPr defaultColWidth="9.140625" defaultRowHeight="12.75"/>
  <cols>
    <col min="1" max="1" width="39.00390625" style="1" bestFit="1" customWidth="1"/>
    <col min="2" max="2" width="12.28125" style="1" customWidth="1"/>
    <col min="3" max="3" width="0.85546875" style="1" customWidth="1"/>
    <col min="4" max="4" width="6.421875" style="1" bestFit="1" customWidth="1"/>
    <col min="5" max="5" width="0.85546875" style="1" customWidth="1"/>
    <col min="6" max="6" width="6.8515625" style="1" customWidth="1"/>
    <col min="7" max="7" width="0.85546875" style="1" customWidth="1"/>
    <col min="8" max="8" width="4.421875" style="1" bestFit="1" customWidth="1"/>
    <col min="9" max="9" width="1.7109375" style="1" customWidth="1"/>
    <col min="10" max="10" width="12.421875" style="1" customWidth="1"/>
    <col min="11" max="11" width="0.85546875" style="1" customWidth="1"/>
    <col min="12" max="12" width="6.421875" style="1" bestFit="1" customWidth="1"/>
    <col min="13" max="13" width="0.85546875" style="1" customWidth="1"/>
    <col min="14" max="14" width="6.7109375" style="1" bestFit="1" customWidth="1"/>
    <col min="15" max="15" width="0.85546875" style="1" customWidth="1"/>
    <col min="16" max="16" width="4.421875" style="1" bestFit="1" customWidth="1"/>
    <col min="17" max="17" width="5.421875" style="1" customWidth="1"/>
    <col min="18" max="16384" width="9.140625" style="1" customWidth="1"/>
  </cols>
  <sheetData>
    <row r="1" spans="1:16" ht="12.75">
      <c r="A1" s="151" t="s">
        <v>109</v>
      </c>
      <c r="B1" s="151"/>
      <c r="C1" s="151"/>
      <c r="D1" s="151"/>
      <c r="E1" s="151"/>
      <c r="F1" s="151"/>
      <c r="G1" s="151"/>
      <c r="H1" s="151"/>
      <c r="I1" s="151"/>
      <c r="J1" s="151"/>
      <c r="K1" s="151"/>
      <c r="L1" s="151"/>
      <c r="M1" s="151"/>
      <c r="N1" s="151"/>
      <c r="O1" s="151"/>
      <c r="P1" s="151"/>
    </row>
    <row r="2" spans="1:16" ht="12.75">
      <c r="A2" s="138" t="s">
        <v>83</v>
      </c>
      <c r="B2" s="143"/>
      <c r="C2" s="143"/>
      <c r="D2" s="143"/>
      <c r="E2" s="143"/>
      <c r="F2" s="143"/>
      <c r="G2" s="143"/>
      <c r="H2" s="143"/>
      <c r="I2" s="143"/>
      <c r="J2" s="143"/>
      <c r="K2" s="143"/>
      <c r="L2" s="143"/>
      <c r="M2" s="143"/>
      <c r="N2" s="143"/>
      <c r="O2" s="143"/>
      <c r="P2" s="143"/>
    </row>
    <row r="3" spans="1:16" ht="12.75">
      <c r="A3" s="92"/>
      <c r="B3" s="2"/>
      <c r="C3" s="2"/>
      <c r="D3" s="2"/>
      <c r="E3" s="2"/>
      <c r="F3" s="2"/>
      <c r="G3" s="2"/>
      <c r="H3" s="2"/>
      <c r="I3" s="2"/>
      <c r="J3" s="2"/>
      <c r="K3" s="2"/>
      <c r="L3" s="2"/>
      <c r="M3" s="2"/>
      <c r="N3" s="2"/>
      <c r="O3" s="2"/>
      <c r="P3" s="2"/>
    </row>
    <row r="4" spans="1:17" ht="12.75">
      <c r="A4" s="48"/>
      <c r="B4" s="141">
        <v>1999</v>
      </c>
      <c r="C4" s="141"/>
      <c r="D4" s="141"/>
      <c r="E4" s="141"/>
      <c r="F4" s="141"/>
      <c r="G4" s="141"/>
      <c r="H4" s="141"/>
      <c r="I4" s="52"/>
      <c r="J4" s="141">
        <v>2003</v>
      </c>
      <c r="K4" s="141"/>
      <c r="L4" s="141"/>
      <c r="M4" s="141"/>
      <c r="N4" s="141"/>
      <c r="O4" s="141"/>
      <c r="P4" s="141"/>
      <c r="Q4" s="52"/>
    </row>
    <row r="5" spans="1:17" ht="42" customHeight="1">
      <c r="A5" s="2" t="s">
        <v>9</v>
      </c>
      <c r="B5" s="57" t="s">
        <v>51</v>
      </c>
      <c r="C5" s="6" t="s">
        <v>73</v>
      </c>
      <c r="D5" s="6" t="s">
        <v>1</v>
      </c>
      <c r="E5" s="6" t="s">
        <v>8</v>
      </c>
      <c r="F5" s="22" t="s">
        <v>27</v>
      </c>
      <c r="G5" s="22" t="s">
        <v>8</v>
      </c>
      <c r="H5" s="6" t="s">
        <v>1</v>
      </c>
      <c r="I5" s="6"/>
      <c r="J5" s="57" t="s">
        <v>51</v>
      </c>
      <c r="K5" s="6" t="s">
        <v>73</v>
      </c>
      <c r="L5" s="6" t="s">
        <v>1</v>
      </c>
      <c r="M5" s="6" t="s">
        <v>8</v>
      </c>
      <c r="N5" s="22" t="s">
        <v>27</v>
      </c>
      <c r="O5" s="22" t="s">
        <v>8</v>
      </c>
      <c r="P5" s="6" t="s">
        <v>1</v>
      </c>
      <c r="Q5" s="35"/>
    </row>
    <row r="6" spans="1:19" ht="18" customHeight="1">
      <c r="A6" s="58" t="s">
        <v>0</v>
      </c>
      <c r="B6" s="70">
        <v>850171.484</v>
      </c>
      <c r="C6" s="9" t="s">
        <v>8</v>
      </c>
      <c r="D6" s="70">
        <v>71061.9633</v>
      </c>
      <c r="E6" s="9"/>
      <c r="F6" s="10">
        <v>100</v>
      </c>
      <c r="G6" s="11"/>
      <c r="H6" s="12" t="s">
        <v>118</v>
      </c>
      <c r="I6" s="12"/>
      <c r="J6" s="59">
        <v>1095652.1583</v>
      </c>
      <c r="L6" s="59">
        <v>92288.1676</v>
      </c>
      <c r="N6" s="61">
        <v>100</v>
      </c>
      <c r="O6" s="61"/>
      <c r="P6" s="12" t="s">
        <v>118</v>
      </c>
      <c r="S6" s="8"/>
    </row>
    <row r="7" spans="1:19" ht="21" customHeight="1">
      <c r="A7" s="13" t="s">
        <v>72</v>
      </c>
      <c r="B7" s="65">
        <v>697316</v>
      </c>
      <c r="D7" s="65">
        <v>64133.206</v>
      </c>
      <c r="F7" s="15">
        <v>82.02</v>
      </c>
      <c r="G7" s="15"/>
      <c r="H7" s="16">
        <v>2.941</v>
      </c>
      <c r="I7" s="16"/>
      <c r="J7" s="60">
        <v>897932.3243</v>
      </c>
      <c r="L7" s="60">
        <v>87234.6395</v>
      </c>
      <c r="N7" s="11">
        <v>81.9541</v>
      </c>
      <c r="O7" s="11"/>
      <c r="P7" s="46">
        <v>3.5643</v>
      </c>
      <c r="S7" s="14"/>
    </row>
    <row r="8" spans="1:19" ht="12.75">
      <c r="A8" s="13" t="s">
        <v>7</v>
      </c>
      <c r="B8" s="65">
        <v>152855</v>
      </c>
      <c r="D8" s="65">
        <v>27383.7795</v>
      </c>
      <c r="F8" s="15">
        <v>17.98</v>
      </c>
      <c r="G8" s="15"/>
      <c r="H8" s="16">
        <v>2.941</v>
      </c>
      <c r="I8" s="16"/>
      <c r="J8" s="60">
        <v>197719.834</v>
      </c>
      <c r="L8" s="60">
        <v>41108.9128</v>
      </c>
      <c r="N8" s="11">
        <v>18.0459</v>
      </c>
      <c r="O8" s="11"/>
      <c r="P8" s="46">
        <v>3.5643</v>
      </c>
      <c r="S8" s="14"/>
    </row>
    <row r="9" spans="1:19" ht="15" customHeight="1">
      <c r="A9" s="17" t="s">
        <v>52</v>
      </c>
      <c r="B9" s="74">
        <v>107268</v>
      </c>
      <c r="C9" s="19"/>
      <c r="D9" s="74">
        <v>25260.9653</v>
      </c>
      <c r="E9" s="19"/>
      <c r="F9" s="11">
        <v>12.62</v>
      </c>
      <c r="G9" s="11"/>
      <c r="H9" s="20">
        <v>2.811</v>
      </c>
      <c r="I9" s="20"/>
      <c r="J9" s="60">
        <v>136836.8328</v>
      </c>
      <c r="L9" s="60">
        <v>36820.2773</v>
      </c>
      <c r="N9" s="11">
        <v>12.4891</v>
      </c>
      <c r="O9" s="11"/>
      <c r="P9" s="46">
        <v>3.25</v>
      </c>
      <c r="S9" s="18"/>
    </row>
    <row r="10" spans="1:19" ht="12.75">
      <c r="A10" s="21" t="s">
        <v>53</v>
      </c>
      <c r="B10" s="60">
        <v>45587</v>
      </c>
      <c r="C10" s="6"/>
      <c r="D10" s="91">
        <v>12937.4143</v>
      </c>
      <c r="E10" s="6"/>
      <c r="F10" s="22">
        <v>5.36</v>
      </c>
      <c r="G10" s="22"/>
      <c r="H10" s="23">
        <v>1.501</v>
      </c>
      <c r="I10" s="23"/>
      <c r="J10" s="60">
        <v>60883.0012</v>
      </c>
      <c r="L10" s="60">
        <v>20380.3408</v>
      </c>
      <c r="N10" s="11">
        <v>5.5568</v>
      </c>
      <c r="O10" s="2"/>
      <c r="P10" s="11">
        <v>1.851</v>
      </c>
      <c r="S10" s="34"/>
    </row>
    <row r="11" spans="1:16" ht="26.25" customHeight="1">
      <c r="A11" s="152" t="s">
        <v>88</v>
      </c>
      <c r="B11" s="153"/>
      <c r="C11" s="153"/>
      <c r="D11" s="153"/>
      <c r="E11" s="153"/>
      <c r="F11" s="153"/>
      <c r="G11" s="153"/>
      <c r="H11" s="153"/>
      <c r="I11" s="154"/>
      <c r="J11" s="154"/>
      <c r="K11" s="154"/>
      <c r="L11" s="154"/>
      <c r="M11" s="154"/>
      <c r="N11" s="154"/>
      <c r="O11" s="154"/>
      <c r="P11" s="154"/>
    </row>
    <row r="12" spans="1:16" ht="27.75" customHeight="1">
      <c r="A12" s="148" t="s">
        <v>63</v>
      </c>
      <c r="B12" s="149"/>
      <c r="C12" s="149"/>
      <c r="D12" s="149"/>
      <c r="E12" s="149"/>
      <c r="F12" s="149"/>
      <c r="G12" s="149"/>
      <c r="H12" s="149"/>
      <c r="I12" s="150"/>
      <c r="J12" s="150"/>
      <c r="K12" s="150"/>
      <c r="L12" s="150"/>
      <c r="M12" s="150"/>
      <c r="N12" s="150"/>
      <c r="O12" s="150"/>
      <c r="P12" s="150"/>
    </row>
    <row r="13" spans="8:15" ht="12.75">
      <c r="H13" s="24"/>
      <c r="I13" s="24"/>
      <c r="J13" s="24"/>
      <c r="K13" s="24"/>
      <c r="L13" s="24"/>
      <c r="M13" s="24"/>
      <c r="N13" s="24"/>
      <c r="O13" s="24"/>
    </row>
    <row r="16" ht="12.75">
      <c r="A16" s="15"/>
    </row>
    <row r="17" ht="12.75">
      <c r="A17" s="15"/>
    </row>
  </sheetData>
  <mergeCells count="6">
    <mergeCell ref="A12:P12"/>
    <mergeCell ref="A2:P2"/>
    <mergeCell ref="A1:P1"/>
    <mergeCell ref="B4:H4"/>
    <mergeCell ref="J4:P4"/>
    <mergeCell ref="A11:P1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AB56"/>
  <sheetViews>
    <sheetView workbookViewId="0" topLeftCell="E1">
      <selection activeCell="P9" sqref="P9"/>
    </sheetView>
  </sheetViews>
  <sheetFormatPr defaultColWidth="9.140625" defaultRowHeight="12.75"/>
  <cols>
    <col min="1" max="1" width="30.57421875" style="1" customWidth="1"/>
    <col min="2" max="2" width="11.7109375" style="1" customWidth="1"/>
    <col min="3" max="3" width="0.85546875" style="1" customWidth="1"/>
    <col min="4" max="4" width="8.28125" style="1" bestFit="1" customWidth="1"/>
    <col min="5" max="5" width="0.85546875" style="1" customWidth="1"/>
    <col min="6" max="6" width="13.8515625" style="1" customWidth="1"/>
    <col min="7" max="7" width="0.85546875" style="1" customWidth="1"/>
    <col min="8" max="8" width="7.421875" style="1" bestFit="1" customWidth="1"/>
    <col min="9" max="9" width="0.85546875" style="1" customWidth="1"/>
    <col min="10" max="10" width="8.00390625" style="1" customWidth="1"/>
    <col min="11" max="11" width="0.85546875" style="1" customWidth="1"/>
    <col min="12" max="12" width="4.421875" style="16" bestFit="1" customWidth="1"/>
    <col min="13" max="13" width="1.7109375" style="16" customWidth="1"/>
    <col min="14" max="14" width="10.00390625" style="16" bestFit="1" customWidth="1"/>
    <col min="15" max="15" width="0.85546875" style="16" customWidth="1"/>
    <col min="16" max="16" width="8.8515625" style="16" bestFit="1" customWidth="1"/>
    <col min="17" max="17" width="0.85546875" style="16" customWidth="1"/>
    <col min="18" max="18" width="12.28125" style="16" customWidth="1"/>
    <col min="19" max="19" width="0.85546875" style="16" customWidth="1"/>
    <col min="20" max="20" width="11.00390625" style="16" bestFit="1" customWidth="1"/>
    <col min="21" max="21" width="0.85546875" style="16" customWidth="1"/>
    <col min="22" max="22" width="7.8515625" style="16" customWidth="1"/>
    <col min="23" max="23" width="0.85546875" style="16" customWidth="1"/>
    <col min="24" max="24" width="4.421875" style="1" bestFit="1" customWidth="1"/>
    <col min="25" max="25" width="1.8515625" style="1" customWidth="1"/>
    <col min="26" max="26" width="17.57421875" style="1" customWidth="1"/>
    <col min="27" max="16384" width="9.140625" style="1" customWidth="1"/>
  </cols>
  <sheetData>
    <row r="1" spans="1:24" ht="11.25" customHeight="1">
      <c r="A1" s="151" t="s">
        <v>110</v>
      </c>
      <c r="B1" s="139"/>
      <c r="C1" s="139"/>
      <c r="D1" s="139"/>
      <c r="E1" s="139"/>
      <c r="F1" s="139"/>
      <c r="G1" s="139"/>
      <c r="H1" s="139"/>
      <c r="I1" s="139"/>
      <c r="J1" s="139"/>
      <c r="K1" s="139"/>
      <c r="L1" s="139"/>
      <c r="M1" s="139"/>
      <c r="N1" s="139"/>
      <c r="O1" s="139"/>
      <c r="P1" s="139"/>
      <c r="Q1" s="139"/>
      <c r="R1" s="139"/>
      <c r="S1" s="139"/>
      <c r="T1" s="139"/>
      <c r="U1" s="139"/>
      <c r="V1" s="139"/>
      <c r="W1" s="139"/>
      <c r="X1" s="139"/>
    </row>
    <row r="2" spans="1:25" ht="11.25" customHeight="1">
      <c r="A2" s="138" t="s">
        <v>84</v>
      </c>
      <c r="B2" s="143"/>
      <c r="C2" s="143"/>
      <c r="D2" s="143"/>
      <c r="E2" s="143"/>
      <c r="F2" s="143"/>
      <c r="G2" s="143"/>
      <c r="H2" s="143"/>
      <c r="I2" s="143"/>
      <c r="J2" s="143"/>
      <c r="K2" s="143"/>
      <c r="L2" s="143"/>
      <c r="M2" s="143"/>
      <c r="N2" s="143"/>
      <c r="O2" s="143"/>
      <c r="P2" s="143"/>
      <c r="Q2" s="143"/>
      <c r="R2" s="143"/>
      <c r="S2" s="143"/>
      <c r="T2" s="143"/>
      <c r="U2" s="143"/>
      <c r="V2" s="143"/>
      <c r="W2" s="143"/>
      <c r="X2" s="143"/>
      <c r="Y2" s="32"/>
    </row>
    <row r="3" spans="1:25" ht="11.25" customHeight="1">
      <c r="A3" s="48"/>
      <c r="B3" s="141">
        <v>1999</v>
      </c>
      <c r="C3" s="141"/>
      <c r="D3" s="141"/>
      <c r="E3" s="141"/>
      <c r="F3" s="141"/>
      <c r="G3" s="141"/>
      <c r="H3" s="141"/>
      <c r="I3" s="141"/>
      <c r="J3" s="141"/>
      <c r="K3" s="141"/>
      <c r="L3" s="141"/>
      <c r="M3" s="52"/>
      <c r="N3" s="141">
        <v>2003</v>
      </c>
      <c r="O3" s="141"/>
      <c r="P3" s="141"/>
      <c r="Q3" s="141"/>
      <c r="R3" s="141"/>
      <c r="S3" s="141"/>
      <c r="T3" s="141"/>
      <c r="U3" s="141"/>
      <c r="V3" s="141"/>
      <c r="W3" s="141"/>
      <c r="X3" s="141"/>
      <c r="Y3" s="52"/>
    </row>
    <row r="4" spans="1:26" ht="38.25" customHeight="1">
      <c r="A4" s="2" t="s">
        <v>58</v>
      </c>
      <c r="B4" s="57" t="s">
        <v>55</v>
      </c>
      <c r="C4" s="57"/>
      <c r="D4" s="57" t="s">
        <v>1</v>
      </c>
      <c r="E4" s="57"/>
      <c r="F4" s="57" t="s">
        <v>81</v>
      </c>
      <c r="G4" s="57" t="s">
        <v>8</v>
      </c>
      <c r="H4" s="57" t="s">
        <v>1</v>
      </c>
      <c r="I4" s="57" t="s">
        <v>8</v>
      </c>
      <c r="J4" s="55" t="s">
        <v>79</v>
      </c>
      <c r="K4" s="22" t="s">
        <v>82</v>
      </c>
      <c r="L4" s="23" t="s">
        <v>1</v>
      </c>
      <c r="M4" s="23"/>
      <c r="N4" s="57" t="s">
        <v>55</v>
      </c>
      <c r="O4" s="57"/>
      <c r="P4" s="57" t="s">
        <v>1</v>
      </c>
      <c r="Q4" s="57"/>
      <c r="R4" s="57" t="s">
        <v>80</v>
      </c>
      <c r="S4" s="57" t="s">
        <v>8</v>
      </c>
      <c r="T4" s="57" t="s">
        <v>1</v>
      </c>
      <c r="U4" s="57" t="s">
        <v>8</v>
      </c>
      <c r="V4" s="55" t="s">
        <v>79</v>
      </c>
      <c r="W4" s="22" t="s">
        <v>8</v>
      </c>
      <c r="X4" s="23" t="s">
        <v>1</v>
      </c>
      <c r="Y4" s="50"/>
      <c r="Z4" s="27"/>
    </row>
    <row r="5" spans="1:25" s="30" customFormat="1" ht="12.75">
      <c r="A5" s="7" t="s">
        <v>12</v>
      </c>
      <c r="B5" s="69">
        <v>50187562</v>
      </c>
      <c r="C5" s="28"/>
      <c r="D5" s="71">
        <v>72729.9092</v>
      </c>
      <c r="E5" s="29"/>
      <c r="F5" s="70">
        <v>850171</v>
      </c>
      <c r="G5" s="8"/>
      <c r="H5" s="70">
        <v>71061.9633</v>
      </c>
      <c r="I5" s="9"/>
      <c r="J5" s="10">
        <v>1.69</v>
      </c>
      <c r="K5" s="10"/>
      <c r="L5" s="12">
        <v>0.142</v>
      </c>
      <c r="M5" s="12"/>
      <c r="N5" s="71">
        <v>50706691.5304</v>
      </c>
      <c r="P5" s="71">
        <v>89280.3653</v>
      </c>
      <c r="Q5" s="29"/>
      <c r="R5" s="69">
        <v>1095652.1583</v>
      </c>
      <c r="S5" s="8"/>
      <c r="T5" s="69">
        <v>92288.1676</v>
      </c>
      <c r="U5" s="9"/>
      <c r="V5" s="10">
        <v>2.1608</v>
      </c>
      <c r="W5" s="10"/>
      <c r="X5" s="12">
        <v>0.1824</v>
      </c>
      <c r="Y5" s="12"/>
    </row>
    <row r="6" spans="1:25" ht="13.5" customHeight="1">
      <c r="A6" s="1" t="s">
        <v>67</v>
      </c>
      <c r="B6" s="65"/>
      <c r="C6" s="31"/>
      <c r="D6" s="72"/>
      <c r="E6" s="8"/>
      <c r="F6" s="65"/>
      <c r="H6" s="65"/>
      <c r="I6" s="32"/>
      <c r="J6" s="4"/>
      <c r="K6" s="4"/>
      <c r="N6" s="65"/>
      <c r="O6" s="31"/>
      <c r="P6" s="72"/>
      <c r="Q6" s="8"/>
      <c r="R6" s="65"/>
      <c r="S6" s="1"/>
      <c r="T6" s="65"/>
      <c r="U6" s="32"/>
      <c r="V6" s="4"/>
      <c r="W6" s="4"/>
      <c r="X6" s="16"/>
      <c r="Y6" s="16"/>
    </row>
    <row r="7" spans="1:25" ht="11.25" customHeight="1">
      <c r="A7" s="17" t="s">
        <v>11</v>
      </c>
      <c r="B7" s="63">
        <v>24427756</v>
      </c>
      <c r="C7" s="33"/>
      <c r="D7" s="73">
        <v>20482.7478</v>
      </c>
      <c r="F7" s="63">
        <v>427527</v>
      </c>
      <c r="G7" s="34"/>
      <c r="H7" s="60">
        <v>48099.046</v>
      </c>
      <c r="I7" s="35"/>
      <c r="J7" s="36">
        <v>1.75</v>
      </c>
      <c r="K7" s="36"/>
      <c r="L7" s="16">
        <v>0.197</v>
      </c>
      <c r="N7" s="73">
        <v>24268807.4277</v>
      </c>
      <c r="P7" s="73">
        <v>24682.1382</v>
      </c>
      <c r="Q7" s="1"/>
      <c r="R7" s="60">
        <v>472221.5889</v>
      </c>
      <c r="S7" s="34"/>
      <c r="T7" s="60">
        <v>55335.9848</v>
      </c>
      <c r="U7" s="35"/>
      <c r="V7" s="36">
        <v>1.9458</v>
      </c>
      <c r="W7" s="36"/>
      <c r="X7" s="16">
        <v>0.2282</v>
      </c>
      <c r="Y7" s="16"/>
    </row>
    <row r="8" spans="1:25" ht="11.25" customHeight="1">
      <c r="A8" s="38" t="s">
        <v>36</v>
      </c>
      <c r="B8" s="60">
        <v>3789699</v>
      </c>
      <c r="C8" s="33"/>
      <c r="D8" s="73">
        <v>19950.0476</v>
      </c>
      <c r="E8" s="37"/>
      <c r="F8" s="60">
        <v>92054</v>
      </c>
      <c r="G8" s="34"/>
      <c r="H8" s="60">
        <v>19671.3902</v>
      </c>
      <c r="I8" s="35"/>
      <c r="J8" s="36">
        <v>2.43</v>
      </c>
      <c r="K8" s="36"/>
      <c r="L8" s="20">
        <v>0.518</v>
      </c>
      <c r="M8" s="20"/>
      <c r="N8" s="65">
        <v>3642638.4277</v>
      </c>
      <c r="P8" s="65">
        <v>24682.1382</v>
      </c>
      <c r="Q8" s="37"/>
      <c r="R8" s="60">
        <v>97882.5767</v>
      </c>
      <c r="S8" s="34"/>
      <c r="T8" s="60">
        <v>23534.2789</v>
      </c>
      <c r="U8" s="35"/>
      <c r="V8" s="4">
        <v>2.6871</v>
      </c>
      <c r="X8" s="1">
        <v>0.6446</v>
      </c>
      <c r="Y8" s="20"/>
    </row>
    <row r="9" spans="1:25" ht="11.25" customHeight="1">
      <c r="A9" s="39" t="s">
        <v>37</v>
      </c>
      <c r="B9" s="60">
        <v>12692189</v>
      </c>
      <c r="C9" s="33"/>
      <c r="D9" s="73">
        <v>6176.6085</v>
      </c>
      <c r="E9" s="34"/>
      <c r="F9" s="60">
        <v>199363</v>
      </c>
      <c r="G9" s="34"/>
      <c r="H9" s="60">
        <v>36738.8329</v>
      </c>
      <c r="I9" s="35"/>
      <c r="J9" s="36">
        <v>1.57</v>
      </c>
      <c r="K9" s="36"/>
      <c r="L9" s="20">
        <v>0.29</v>
      </c>
      <c r="M9" s="20"/>
      <c r="N9" s="73">
        <v>12098204</v>
      </c>
      <c r="O9" s="33"/>
      <c r="P9" s="73">
        <v>0</v>
      </c>
      <c r="Q9" s="34"/>
      <c r="R9" s="60">
        <v>214492.9104</v>
      </c>
      <c r="S9" s="34"/>
      <c r="T9" s="60">
        <v>33294.4825</v>
      </c>
      <c r="U9" s="35"/>
      <c r="V9" s="36">
        <v>1.7729</v>
      </c>
      <c r="W9" s="36"/>
      <c r="X9" s="20">
        <v>0.2752</v>
      </c>
      <c r="Y9" s="20"/>
    </row>
    <row r="10" spans="1:25" ht="11.25" customHeight="1">
      <c r="A10" s="39" t="s">
        <v>38</v>
      </c>
      <c r="B10" s="60">
        <v>7945868</v>
      </c>
      <c r="C10" s="33"/>
      <c r="D10" s="73">
        <v>1321.9235</v>
      </c>
      <c r="E10" s="34"/>
      <c r="F10" s="60">
        <v>136109</v>
      </c>
      <c r="G10" s="34"/>
      <c r="H10" s="65">
        <v>22484.0715</v>
      </c>
      <c r="I10" s="32"/>
      <c r="J10" s="36">
        <v>1.71</v>
      </c>
      <c r="K10" s="36"/>
      <c r="L10" s="20">
        <v>0.283</v>
      </c>
      <c r="M10" s="20"/>
      <c r="N10" s="73">
        <v>8527965</v>
      </c>
      <c r="O10" s="33"/>
      <c r="P10" s="73">
        <v>0</v>
      </c>
      <c r="Q10" s="34"/>
      <c r="R10" s="60">
        <v>159846.1018</v>
      </c>
      <c r="S10" s="34"/>
      <c r="T10" s="60">
        <v>30112.7487</v>
      </c>
      <c r="U10" s="32"/>
      <c r="V10" s="36">
        <v>1.8744</v>
      </c>
      <c r="W10" s="36"/>
      <c r="X10" s="20">
        <v>0.3531</v>
      </c>
      <c r="Y10" s="20"/>
    </row>
    <row r="11" spans="1:25" ht="11.25" customHeight="1">
      <c r="A11" s="17" t="s">
        <v>10</v>
      </c>
      <c r="B11" s="60">
        <v>11787912</v>
      </c>
      <c r="C11" s="33"/>
      <c r="D11" s="73">
        <v>3434.992</v>
      </c>
      <c r="E11" s="34"/>
      <c r="F11" s="63">
        <v>186085</v>
      </c>
      <c r="G11" s="34"/>
      <c r="H11" s="60">
        <v>27978.832</v>
      </c>
      <c r="I11" s="32"/>
      <c r="J11" s="4">
        <v>1.58</v>
      </c>
      <c r="K11" s="4"/>
      <c r="L11" s="16">
        <v>0.237</v>
      </c>
      <c r="N11" s="65">
        <v>12472217.8888</v>
      </c>
      <c r="O11" s="33"/>
      <c r="P11" s="73">
        <v>6484.956</v>
      </c>
      <c r="Q11" s="34"/>
      <c r="R11" s="60">
        <v>302461.5582</v>
      </c>
      <c r="S11" s="34"/>
      <c r="T11" s="60">
        <v>44868.3779</v>
      </c>
      <c r="U11" s="32"/>
      <c r="V11" s="36">
        <v>2.4251</v>
      </c>
      <c r="W11" s="36"/>
      <c r="X11" s="20">
        <v>0.3597</v>
      </c>
      <c r="Y11" s="16"/>
    </row>
    <row r="12" spans="1:28" ht="11.25" customHeight="1">
      <c r="A12" s="17" t="s">
        <v>39</v>
      </c>
      <c r="B12" s="60">
        <v>13954422</v>
      </c>
      <c r="C12" s="33"/>
      <c r="D12" s="73">
        <v>70453.579</v>
      </c>
      <c r="E12" s="37"/>
      <c r="F12" s="63">
        <v>234549</v>
      </c>
      <c r="G12" s="34"/>
      <c r="H12" s="60">
        <v>33249.8853</v>
      </c>
      <c r="I12" s="32"/>
      <c r="J12" s="4">
        <v>1.68</v>
      </c>
      <c r="K12" s="4"/>
      <c r="L12" s="16">
        <v>0.238</v>
      </c>
      <c r="N12" s="73">
        <v>13957705.1028</v>
      </c>
      <c r="P12" s="73">
        <v>81844.7995</v>
      </c>
      <c r="Q12" s="37"/>
      <c r="R12" s="60">
        <v>314713.9952</v>
      </c>
      <c r="S12" s="34"/>
      <c r="T12" s="60">
        <v>47000.6032</v>
      </c>
      <c r="U12" s="32"/>
      <c r="V12" s="4">
        <v>2.2548</v>
      </c>
      <c r="W12" s="4"/>
      <c r="X12" s="16">
        <v>0.3349</v>
      </c>
      <c r="Y12" s="16"/>
      <c r="AB12" s="32"/>
    </row>
    <row r="13" spans="1:25" ht="16.5" customHeight="1">
      <c r="A13" s="24" t="s">
        <v>2</v>
      </c>
      <c r="B13" s="65"/>
      <c r="C13" s="18"/>
      <c r="D13" s="74"/>
      <c r="E13" s="37"/>
      <c r="F13" s="65"/>
      <c r="G13" s="14"/>
      <c r="H13" s="65"/>
      <c r="J13" s="4"/>
      <c r="K13" s="4"/>
      <c r="N13" s="74"/>
      <c r="O13" s="18"/>
      <c r="P13" s="74"/>
      <c r="Q13" s="37"/>
      <c r="R13" s="65"/>
      <c r="S13" s="14"/>
      <c r="T13" s="65"/>
      <c r="U13" s="1"/>
      <c r="V13" s="4"/>
      <c r="W13" s="4"/>
      <c r="X13" s="16"/>
      <c r="Y13" s="16"/>
    </row>
    <row r="14" spans="1:25" ht="11.25" customHeight="1">
      <c r="A14" s="40" t="s">
        <v>13</v>
      </c>
      <c r="B14" s="65">
        <v>32473828</v>
      </c>
      <c r="C14" s="33"/>
      <c r="D14" s="73">
        <v>168204.4205</v>
      </c>
      <c r="E14" s="14"/>
      <c r="F14" s="65">
        <v>640203</v>
      </c>
      <c r="G14" s="34"/>
      <c r="H14" s="60">
        <v>62329.0213</v>
      </c>
      <c r="J14" s="4">
        <v>1.97</v>
      </c>
      <c r="K14" s="4"/>
      <c r="L14" s="16">
        <v>0.191</v>
      </c>
      <c r="N14" s="73">
        <v>31584265.4092</v>
      </c>
      <c r="O14" s="33"/>
      <c r="P14" s="73">
        <v>187165.8583</v>
      </c>
      <c r="Q14" s="14"/>
      <c r="R14" s="60">
        <v>843152.0461</v>
      </c>
      <c r="S14" s="34"/>
      <c r="T14" s="60">
        <v>77483.7568</v>
      </c>
      <c r="U14" s="1"/>
      <c r="V14" s="4">
        <v>2.6695</v>
      </c>
      <c r="W14" s="4"/>
      <c r="X14" s="16">
        <v>0.2454</v>
      </c>
      <c r="Y14" s="16"/>
    </row>
    <row r="15" spans="1:25" ht="11.25" customHeight="1">
      <c r="A15" s="40" t="s">
        <v>14</v>
      </c>
      <c r="B15" s="65">
        <v>8047408</v>
      </c>
      <c r="C15" s="33"/>
      <c r="D15" s="73">
        <v>102292.1102</v>
      </c>
      <c r="E15" s="14"/>
      <c r="F15" s="65">
        <v>83936</v>
      </c>
      <c r="G15" s="34"/>
      <c r="H15" s="60">
        <v>24805.4025</v>
      </c>
      <c r="J15" s="4">
        <v>1.04</v>
      </c>
      <c r="K15" s="4"/>
      <c r="L15" s="16">
        <v>0.309</v>
      </c>
      <c r="N15" s="73">
        <v>7984734.3094</v>
      </c>
      <c r="O15" s="33"/>
      <c r="P15" s="73">
        <v>45730.0211</v>
      </c>
      <c r="Q15" s="14"/>
      <c r="R15" s="60">
        <v>102889.7072</v>
      </c>
      <c r="S15" s="34"/>
      <c r="T15" s="60">
        <v>33896.3136</v>
      </c>
      <c r="U15" s="1"/>
      <c r="V15" s="4">
        <v>1.2886</v>
      </c>
      <c r="W15" s="4"/>
      <c r="X15" s="16">
        <v>0.4238</v>
      </c>
      <c r="Y15" s="16"/>
    </row>
    <row r="16" spans="1:25" ht="11.25" customHeight="1">
      <c r="A16" s="40" t="s">
        <v>15</v>
      </c>
      <c r="B16" s="65">
        <v>7043249</v>
      </c>
      <c r="C16" s="33"/>
      <c r="D16" s="73">
        <v>85506.2366</v>
      </c>
      <c r="E16" s="14"/>
      <c r="F16" s="65">
        <v>76978</v>
      </c>
      <c r="G16" s="34"/>
      <c r="H16" s="60">
        <v>17730.9459</v>
      </c>
      <c r="J16" s="4">
        <v>1.09</v>
      </c>
      <c r="K16" s="4"/>
      <c r="L16" s="16">
        <v>0.25</v>
      </c>
      <c r="N16" s="73">
        <v>8074993.0537</v>
      </c>
      <c r="O16" s="33"/>
      <c r="P16" s="73">
        <v>35130.0819</v>
      </c>
      <c r="Q16" s="14"/>
      <c r="R16" s="60">
        <v>58591.1001</v>
      </c>
      <c r="S16" s="34"/>
      <c r="T16" s="60">
        <v>21096.9567</v>
      </c>
      <c r="U16" s="1"/>
      <c r="V16" s="4">
        <v>0.7256</v>
      </c>
      <c r="X16" s="4">
        <v>0.2609</v>
      </c>
      <c r="Y16" s="16"/>
    </row>
    <row r="17" spans="1:25" ht="11.25" customHeight="1">
      <c r="A17" s="40" t="s">
        <v>16</v>
      </c>
      <c r="B17" s="65">
        <v>2623078</v>
      </c>
      <c r="C17" s="33"/>
      <c r="D17" s="73">
        <v>114156.8361</v>
      </c>
      <c r="E17" s="14"/>
      <c r="F17" s="65">
        <v>49027</v>
      </c>
      <c r="G17" s="34"/>
      <c r="H17" s="60">
        <v>17181.7421</v>
      </c>
      <c r="J17" s="4">
        <v>1.87</v>
      </c>
      <c r="K17" s="4"/>
      <c r="L17" s="16">
        <v>0.652</v>
      </c>
      <c r="N17" s="73">
        <v>3062698.758</v>
      </c>
      <c r="O17" s="33"/>
      <c r="P17" s="73">
        <v>161082.1857</v>
      </c>
      <c r="Q17" s="14"/>
      <c r="R17" s="60">
        <v>91019.3049</v>
      </c>
      <c r="S17" s="34"/>
      <c r="T17" s="60">
        <v>31479.6072</v>
      </c>
      <c r="U17" s="1"/>
      <c r="V17" s="4">
        <v>2.9719</v>
      </c>
      <c r="W17" s="4"/>
      <c r="X17" s="16">
        <v>1.0169</v>
      </c>
      <c r="Y17" s="16"/>
    </row>
    <row r="18" spans="1:25" ht="14.25" customHeight="1">
      <c r="A18" s="24" t="s">
        <v>3</v>
      </c>
      <c r="B18" s="65"/>
      <c r="C18" s="18"/>
      <c r="D18" s="74"/>
      <c r="E18" s="14"/>
      <c r="F18" s="65"/>
      <c r="G18" s="14"/>
      <c r="H18" s="65"/>
      <c r="J18" s="4"/>
      <c r="K18" s="4"/>
      <c r="N18" s="74"/>
      <c r="O18" s="18"/>
      <c r="P18" s="74"/>
      <c r="Q18" s="14"/>
      <c r="R18" s="65"/>
      <c r="S18" s="14"/>
      <c r="T18" s="65"/>
      <c r="U18" s="1"/>
      <c r="V18" s="4"/>
      <c r="W18" s="4"/>
      <c r="X18" s="16"/>
      <c r="Y18" s="16"/>
    </row>
    <row r="19" spans="1:25" ht="12" customHeight="1">
      <c r="A19" s="40" t="s">
        <v>17</v>
      </c>
      <c r="B19" s="65">
        <v>24673016</v>
      </c>
      <c r="C19" s="33"/>
      <c r="D19" s="73">
        <v>238651.9322</v>
      </c>
      <c r="E19" s="14"/>
      <c r="F19" s="65">
        <v>433563</v>
      </c>
      <c r="G19" s="34"/>
      <c r="H19" s="60">
        <v>46094.3734</v>
      </c>
      <c r="J19" s="4">
        <v>1.76</v>
      </c>
      <c r="K19" s="4"/>
      <c r="L19" s="16">
        <v>0.186</v>
      </c>
      <c r="N19" s="73">
        <v>24887874.6659</v>
      </c>
      <c r="O19" s="33"/>
      <c r="P19" s="73">
        <v>277701.9961</v>
      </c>
      <c r="Q19" s="14"/>
      <c r="R19" s="60">
        <v>526505.1841</v>
      </c>
      <c r="S19" s="34"/>
      <c r="T19" s="60">
        <v>58182.757</v>
      </c>
      <c r="U19" s="1"/>
      <c r="V19" s="4">
        <v>2.1155</v>
      </c>
      <c r="W19" s="4"/>
      <c r="X19" s="16">
        <v>0.2332</v>
      </c>
      <c r="Y19" s="16"/>
    </row>
    <row r="20" spans="1:25" ht="12" customHeight="1">
      <c r="A20" s="40" t="s">
        <v>18</v>
      </c>
      <c r="B20" s="65">
        <v>25514546</v>
      </c>
      <c r="C20" s="33"/>
      <c r="D20" s="73">
        <v>233894.3215</v>
      </c>
      <c r="E20" s="14"/>
      <c r="F20" s="65">
        <v>416608</v>
      </c>
      <c r="G20" s="34"/>
      <c r="H20" s="60">
        <v>43908.0198</v>
      </c>
      <c r="J20" s="4">
        <v>1.63</v>
      </c>
      <c r="K20" s="4"/>
      <c r="L20" s="16">
        <v>0.172</v>
      </c>
      <c r="N20" s="73">
        <v>25818816.8645</v>
      </c>
      <c r="O20" s="33"/>
      <c r="P20" s="73">
        <v>286753.541</v>
      </c>
      <c r="Q20" s="14"/>
      <c r="R20" s="60">
        <v>569146.9742</v>
      </c>
      <c r="S20" s="34"/>
      <c r="T20" s="60">
        <v>61903.1044</v>
      </c>
      <c r="U20" s="1"/>
      <c r="V20" s="4">
        <v>2.2044</v>
      </c>
      <c r="W20" s="4"/>
      <c r="X20" s="16">
        <v>0.2428</v>
      </c>
      <c r="Y20" s="16"/>
    </row>
    <row r="21" spans="1:25" ht="15.75" customHeight="1">
      <c r="A21" s="1" t="s">
        <v>34</v>
      </c>
      <c r="B21" s="65"/>
      <c r="C21" s="18"/>
      <c r="D21" s="74"/>
      <c r="E21" s="14"/>
      <c r="F21" s="65"/>
      <c r="G21" s="34"/>
      <c r="H21" s="60"/>
      <c r="J21" s="4"/>
      <c r="K21" s="4"/>
      <c r="N21" s="74"/>
      <c r="O21" s="18"/>
      <c r="P21" s="74"/>
      <c r="Q21" s="14"/>
      <c r="R21" s="60"/>
      <c r="S21" s="34"/>
      <c r="T21" s="60"/>
      <c r="U21" s="1"/>
      <c r="V21" s="4"/>
      <c r="W21" s="4"/>
      <c r="X21" s="16"/>
      <c r="Y21" s="16"/>
    </row>
    <row r="22" spans="1:25" ht="12" customHeight="1">
      <c r="A22" s="40" t="s">
        <v>28</v>
      </c>
      <c r="B22" s="65">
        <v>8226401</v>
      </c>
      <c r="C22" s="33"/>
      <c r="D22" s="73">
        <v>153763.6764</v>
      </c>
      <c r="F22" s="65">
        <v>119582</v>
      </c>
      <c r="G22" s="34"/>
      <c r="H22" s="60">
        <v>20295.4491</v>
      </c>
      <c r="J22" s="4">
        <v>1.45</v>
      </c>
      <c r="K22" s="4"/>
      <c r="L22" s="16">
        <v>0.244</v>
      </c>
      <c r="N22" s="111">
        <v>8032681.951</v>
      </c>
      <c r="O22" s="112"/>
      <c r="P22" s="111">
        <v>218123.3994</v>
      </c>
      <c r="Q22" s="101"/>
      <c r="R22" s="113">
        <v>110438.818</v>
      </c>
      <c r="S22" s="114"/>
      <c r="T22" s="113">
        <v>22335.6773</v>
      </c>
      <c r="U22" s="101"/>
      <c r="V22" s="105">
        <v>1.3749</v>
      </c>
      <c r="W22" s="105"/>
      <c r="X22" s="109">
        <v>0.276</v>
      </c>
      <c r="Y22" s="16"/>
    </row>
    <row r="23" spans="1:25" ht="12" customHeight="1">
      <c r="A23" s="40" t="s">
        <v>29</v>
      </c>
      <c r="B23" s="65">
        <v>19882668</v>
      </c>
      <c r="C23" s="33"/>
      <c r="D23" s="73">
        <v>211374.2003</v>
      </c>
      <c r="E23" s="14"/>
      <c r="F23" s="65">
        <v>207334</v>
      </c>
      <c r="G23" s="34"/>
      <c r="H23" s="60">
        <v>27055.4483</v>
      </c>
      <c r="J23" s="4">
        <v>1.04</v>
      </c>
      <c r="K23" s="4"/>
      <c r="L23" s="16">
        <v>0.135</v>
      </c>
      <c r="N23" s="111">
        <v>20530212.995</v>
      </c>
      <c r="O23" s="112"/>
      <c r="P23" s="111">
        <v>319350.8138</v>
      </c>
      <c r="Q23" s="115"/>
      <c r="R23" s="113">
        <v>306277.872</v>
      </c>
      <c r="S23" s="114"/>
      <c r="T23" s="113">
        <v>45132.1482</v>
      </c>
      <c r="U23" s="101"/>
      <c r="V23" s="105">
        <v>1.4918</v>
      </c>
      <c r="W23" s="105"/>
      <c r="X23" s="116">
        <v>0.2202</v>
      </c>
      <c r="Y23" s="16"/>
    </row>
    <row r="24" spans="1:25" ht="12" customHeight="1">
      <c r="A24" s="40" t="s">
        <v>30</v>
      </c>
      <c r="B24" s="65">
        <v>22078494</v>
      </c>
      <c r="C24" s="33"/>
      <c r="D24" s="73">
        <v>241186.5994</v>
      </c>
      <c r="E24" s="14"/>
      <c r="F24" s="65">
        <v>523256</v>
      </c>
      <c r="G24" s="34"/>
      <c r="H24" s="60">
        <v>65197.3785</v>
      </c>
      <c r="J24" s="4">
        <v>2.37</v>
      </c>
      <c r="K24" s="4"/>
      <c r="L24" s="16">
        <v>0.295</v>
      </c>
      <c r="N24" s="111">
        <v>22143796.571</v>
      </c>
      <c r="O24" s="112"/>
      <c r="P24" s="111">
        <v>362828.9949</v>
      </c>
      <c r="Q24" s="115"/>
      <c r="R24" s="113">
        <v>678935.4683</v>
      </c>
      <c r="S24" s="114"/>
      <c r="T24" s="113">
        <v>80176.6272</v>
      </c>
      <c r="U24" s="101"/>
      <c r="V24" s="105">
        <v>3.066</v>
      </c>
      <c r="W24" s="105"/>
      <c r="X24" s="109">
        <v>0.3595</v>
      </c>
      <c r="Y24" s="16"/>
    </row>
    <row r="25" spans="1:25" ht="15" customHeight="1">
      <c r="A25" s="1" t="s">
        <v>35</v>
      </c>
      <c r="B25" s="65"/>
      <c r="C25" s="18"/>
      <c r="D25" s="74"/>
      <c r="E25" s="14"/>
      <c r="F25" s="65"/>
      <c r="H25" s="65"/>
      <c r="J25" s="4"/>
      <c r="K25" s="4"/>
      <c r="N25" s="74"/>
      <c r="O25" s="18"/>
      <c r="P25" s="74"/>
      <c r="Q25" s="14"/>
      <c r="R25" s="65"/>
      <c r="S25" s="1"/>
      <c r="T25" s="65"/>
      <c r="U25" s="1"/>
      <c r="V25" s="4"/>
      <c r="W25" s="4"/>
      <c r="X25" s="16"/>
      <c r="Y25" s="16"/>
    </row>
    <row r="26" spans="1:25" ht="12" customHeight="1">
      <c r="A26" s="40" t="s">
        <v>31</v>
      </c>
      <c r="B26" s="65">
        <v>33006885</v>
      </c>
      <c r="C26" s="33"/>
      <c r="D26" s="73">
        <v>203841.4146</v>
      </c>
      <c r="F26" s="65">
        <v>683197</v>
      </c>
      <c r="G26" s="34"/>
      <c r="H26" s="60">
        <v>68304.0188</v>
      </c>
      <c r="J26" s="4">
        <v>2.07</v>
      </c>
      <c r="K26" s="4"/>
      <c r="L26" s="16">
        <v>0.207</v>
      </c>
      <c r="N26" s="73">
        <v>35935775.485</v>
      </c>
      <c r="O26" s="33"/>
      <c r="P26" s="73">
        <v>315103.1544</v>
      </c>
      <c r="Q26" s="1"/>
      <c r="R26" s="60">
        <v>885632.334</v>
      </c>
      <c r="S26" s="34"/>
      <c r="T26" s="60">
        <v>82697.8004</v>
      </c>
      <c r="U26" s="1"/>
      <c r="V26" s="4">
        <v>2.4645</v>
      </c>
      <c r="W26" s="4"/>
      <c r="X26" s="16">
        <v>0.231</v>
      </c>
      <c r="Y26" s="16"/>
    </row>
    <row r="27" spans="1:25" ht="12" customHeight="1">
      <c r="A27" s="40" t="s">
        <v>32</v>
      </c>
      <c r="B27" s="65">
        <v>15454079</v>
      </c>
      <c r="C27" s="33"/>
      <c r="D27" s="73">
        <v>209413.0514</v>
      </c>
      <c r="E27" s="14"/>
      <c r="F27" s="65">
        <v>142303</v>
      </c>
      <c r="G27" s="34"/>
      <c r="H27" s="60">
        <v>24997.8222</v>
      </c>
      <c r="J27" s="4">
        <v>0.92</v>
      </c>
      <c r="K27" s="4"/>
      <c r="L27" s="16">
        <v>0.163</v>
      </c>
      <c r="N27" s="73">
        <v>13260293.8051</v>
      </c>
      <c r="O27" s="33"/>
      <c r="P27" s="73">
        <v>319232.0953</v>
      </c>
      <c r="Q27" s="14"/>
      <c r="R27" s="60">
        <v>195687.8878</v>
      </c>
      <c r="S27" s="34"/>
      <c r="T27" s="60">
        <v>42601.0931</v>
      </c>
      <c r="U27" s="1"/>
      <c r="V27" s="4">
        <v>1.4757</v>
      </c>
      <c r="W27" s="4"/>
      <c r="X27" s="16">
        <v>0.3238</v>
      </c>
      <c r="Y27" s="16"/>
    </row>
    <row r="28" spans="1:25" ht="12" customHeight="1">
      <c r="A28" s="17" t="s">
        <v>33</v>
      </c>
      <c r="B28" s="65">
        <v>1726599</v>
      </c>
      <c r="C28" s="33"/>
      <c r="D28" s="73">
        <v>86017.1954</v>
      </c>
      <c r="E28" s="14"/>
      <c r="F28" s="63">
        <v>24672</v>
      </c>
      <c r="G28" s="34"/>
      <c r="H28" s="60">
        <v>14395.2602</v>
      </c>
      <c r="I28" s="32"/>
      <c r="J28" s="15">
        <v>1.43</v>
      </c>
      <c r="K28" s="15"/>
      <c r="L28" s="41">
        <v>0.823</v>
      </c>
      <c r="M28" s="41"/>
      <c r="N28" s="73">
        <v>1510620</v>
      </c>
      <c r="O28" s="33"/>
      <c r="P28" s="73">
        <v>100124.3724</v>
      </c>
      <c r="Q28" s="14"/>
      <c r="R28" s="60">
        <v>14331.9365</v>
      </c>
      <c r="S28" s="34"/>
      <c r="T28" s="60">
        <v>11060.1142</v>
      </c>
      <c r="U28" s="32"/>
      <c r="V28" s="15">
        <v>0.9487</v>
      </c>
      <c r="W28" s="15"/>
      <c r="X28" s="41">
        <v>0.7387</v>
      </c>
      <c r="Y28" s="41"/>
    </row>
    <row r="29" spans="1:25" ht="15.75" customHeight="1">
      <c r="A29" s="42" t="s">
        <v>46</v>
      </c>
      <c r="B29" s="65"/>
      <c r="C29" s="18"/>
      <c r="D29" s="74"/>
      <c r="E29" s="37"/>
      <c r="F29" s="63"/>
      <c r="G29" s="34"/>
      <c r="H29" s="60"/>
      <c r="I29" s="32"/>
      <c r="J29" s="15"/>
      <c r="K29" s="15"/>
      <c r="L29" s="41"/>
      <c r="M29" s="41"/>
      <c r="N29" s="74"/>
      <c r="O29" s="18"/>
      <c r="P29" s="74"/>
      <c r="Q29" s="37"/>
      <c r="R29" s="60"/>
      <c r="S29" s="34"/>
      <c r="T29" s="60"/>
      <c r="U29" s="32"/>
      <c r="V29" s="15"/>
      <c r="W29" s="15"/>
      <c r="X29" s="41"/>
      <c r="Y29" s="41"/>
    </row>
    <row r="30" spans="1:25" ht="12" customHeight="1">
      <c r="A30" s="17" t="s">
        <v>47</v>
      </c>
      <c r="B30" s="65">
        <v>9628003</v>
      </c>
      <c r="C30" s="33"/>
      <c r="D30" s="73">
        <v>194440.2058</v>
      </c>
      <c r="E30" s="37"/>
      <c r="F30" s="65">
        <v>443837</v>
      </c>
      <c r="G30" s="34"/>
      <c r="H30" s="60">
        <v>53849.9111</v>
      </c>
      <c r="J30" s="43">
        <v>4.61</v>
      </c>
      <c r="K30" s="32"/>
      <c r="L30" s="41">
        <v>0.552</v>
      </c>
      <c r="M30" s="41"/>
      <c r="N30" s="73">
        <v>10545417.9084</v>
      </c>
      <c r="O30" s="33"/>
      <c r="P30" s="73">
        <v>297238.5225</v>
      </c>
      <c r="Q30" s="37"/>
      <c r="R30" s="60">
        <v>594001.0288</v>
      </c>
      <c r="S30" s="34"/>
      <c r="T30" s="60">
        <v>73690.8562</v>
      </c>
      <c r="U30" s="1"/>
      <c r="V30" s="15">
        <v>5.6328</v>
      </c>
      <c r="W30" s="32"/>
      <c r="X30" s="41">
        <v>0.6741</v>
      </c>
      <c r="Y30" s="41"/>
    </row>
    <row r="31" spans="1:25" ht="12" customHeight="1">
      <c r="A31" s="17" t="s">
        <v>48</v>
      </c>
      <c r="B31" s="65">
        <v>22880158</v>
      </c>
      <c r="C31" s="33"/>
      <c r="D31" s="73">
        <v>241483.8596</v>
      </c>
      <c r="E31" s="14"/>
      <c r="F31" s="65">
        <v>237494</v>
      </c>
      <c r="G31" s="34"/>
      <c r="H31" s="60">
        <v>39817.8827</v>
      </c>
      <c r="J31" s="43">
        <v>1.04</v>
      </c>
      <c r="K31" s="32"/>
      <c r="L31" s="41">
        <v>0.174</v>
      </c>
      <c r="M31" s="41"/>
      <c r="N31" s="73">
        <v>25108251.6043</v>
      </c>
      <c r="O31" s="33"/>
      <c r="P31" s="73">
        <v>373079.8718</v>
      </c>
      <c r="Q31" s="14"/>
      <c r="R31" s="60">
        <v>273630.6119</v>
      </c>
      <c r="S31" s="34"/>
      <c r="T31" s="60">
        <v>44081.8448</v>
      </c>
      <c r="U31" s="1"/>
      <c r="V31" s="15">
        <v>1.0898</v>
      </c>
      <c r="W31" s="32"/>
      <c r="X31" s="41">
        <v>0.1759</v>
      </c>
      <c r="Y31" s="41"/>
    </row>
    <row r="32" spans="1:25" ht="12" customHeight="1">
      <c r="A32" s="17" t="s">
        <v>49</v>
      </c>
      <c r="B32" s="65">
        <v>13906553</v>
      </c>
      <c r="C32" s="33"/>
      <c r="D32" s="73">
        <v>220025.6996</v>
      </c>
      <c r="E32" s="14"/>
      <c r="F32" s="65">
        <v>98255</v>
      </c>
      <c r="G32" s="34"/>
      <c r="H32" s="60">
        <v>21778.3347</v>
      </c>
      <c r="J32" s="43">
        <v>0.71</v>
      </c>
      <c r="K32" s="32"/>
      <c r="L32" s="41">
        <v>0.157</v>
      </c>
      <c r="M32" s="41"/>
      <c r="N32" s="73">
        <v>12044568.6275</v>
      </c>
      <c r="O32" s="33"/>
      <c r="P32" s="73">
        <v>267931.5661</v>
      </c>
      <c r="Q32" s="14"/>
      <c r="R32" s="60">
        <v>173907.9301</v>
      </c>
      <c r="S32" s="34"/>
      <c r="T32" s="60">
        <v>39801.1462</v>
      </c>
      <c r="U32" s="1"/>
      <c r="V32" s="15">
        <v>1.4439</v>
      </c>
      <c r="W32" s="32"/>
      <c r="X32" s="41">
        <v>0.3296</v>
      </c>
      <c r="Y32" s="41"/>
    </row>
    <row r="33" spans="1:25" ht="12" customHeight="1">
      <c r="A33" s="17" t="s">
        <v>50</v>
      </c>
      <c r="B33" s="65">
        <v>3772849</v>
      </c>
      <c r="C33" s="33"/>
      <c r="D33" s="73">
        <v>162336.528</v>
      </c>
      <c r="E33" s="14"/>
      <c r="F33" s="65">
        <v>70586</v>
      </c>
      <c r="G33" s="34"/>
      <c r="H33" s="60">
        <v>18783.9818</v>
      </c>
      <c r="J33" s="43">
        <v>1.87</v>
      </c>
      <c r="K33" s="32"/>
      <c r="L33" s="41">
        <v>0.48</v>
      </c>
      <c r="M33" s="41"/>
      <c r="N33" s="73">
        <v>3008453.3903</v>
      </c>
      <c r="O33" s="33"/>
      <c r="P33" s="73">
        <v>171426.5875</v>
      </c>
      <c r="Q33" s="14"/>
      <c r="R33" s="60">
        <v>54112.5875</v>
      </c>
      <c r="S33" s="34"/>
      <c r="T33" s="60">
        <v>23668.4131</v>
      </c>
      <c r="U33" s="1"/>
      <c r="V33" s="15">
        <v>1.7987</v>
      </c>
      <c r="W33" s="32"/>
      <c r="X33" s="41">
        <v>0.779</v>
      </c>
      <c r="Y33" s="41"/>
    </row>
    <row r="34" spans="1:25" ht="15.75" customHeight="1">
      <c r="A34" s="24" t="s">
        <v>4</v>
      </c>
      <c r="B34" s="65"/>
      <c r="C34" s="18"/>
      <c r="D34" s="74"/>
      <c r="E34" s="14"/>
      <c r="F34" s="65"/>
      <c r="G34" s="14"/>
      <c r="H34" s="65"/>
      <c r="J34" s="4"/>
      <c r="K34" s="4"/>
      <c r="N34" s="74"/>
      <c r="O34" s="18"/>
      <c r="P34" s="74"/>
      <c r="Q34" s="14"/>
      <c r="R34" s="65"/>
      <c r="S34" s="14"/>
      <c r="T34" s="65"/>
      <c r="U34" s="1"/>
      <c r="V34" s="4"/>
      <c r="W34" s="4"/>
      <c r="X34" s="16"/>
      <c r="Y34" s="16"/>
    </row>
    <row r="35" spans="1:25" ht="12.75">
      <c r="A35" s="40" t="s">
        <v>5</v>
      </c>
      <c r="B35" s="65">
        <v>16776443</v>
      </c>
      <c r="C35" s="33"/>
      <c r="D35" s="73">
        <v>116860.0989</v>
      </c>
      <c r="E35" s="14"/>
      <c r="F35" s="65">
        <v>262316</v>
      </c>
      <c r="G35" s="34"/>
      <c r="H35" s="60">
        <v>45006.1761</v>
      </c>
      <c r="J35" s="4">
        <v>1.56</v>
      </c>
      <c r="K35" s="4"/>
      <c r="L35" s="16">
        <v>0.267</v>
      </c>
      <c r="N35" s="73">
        <v>12375110.7195</v>
      </c>
      <c r="O35" s="33"/>
      <c r="P35" s="73">
        <v>53640.8242</v>
      </c>
      <c r="Q35" s="14"/>
      <c r="R35" s="60">
        <v>282739.7991</v>
      </c>
      <c r="S35" s="34"/>
      <c r="T35" s="60">
        <v>55996.3309</v>
      </c>
      <c r="U35" s="1"/>
      <c r="V35" s="4">
        <v>2.2847</v>
      </c>
      <c r="W35" s="4"/>
      <c r="X35" s="16">
        <v>0.4515</v>
      </c>
      <c r="Y35" s="16"/>
    </row>
    <row r="36" spans="1:25" ht="12.75">
      <c r="A36" s="40" t="s">
        <v>19</v>
      </c>
      <c r="B36" s="65">
        <v>15220292</v>
      </c>
      <c r="C36" s="33"/>
      <c r="D36" s="73">
        <v>232679.4429</v>
      </c>
      <c r="E36" s="14"/>
      <c r="F36" s="65">
        <v>278145</v>
      </c>
      <c r="G36" s="34"/>
      <c r="H36" s="60">
        <v>36741.2855</v>
      </c>
      <c r="J36" s="4">
        <v>1.83</v>
      </c>
      <c r="K36" s="4"/>
      <c r="L36" s="16">
        <v>0.236</v>
      </c>
      <c r="N36" s="73">
        <v>13219870.0225</v>
      </c>
      <c r="O36" s="33"/>
      <c r="P36" s="73">
        <v>270187.094</v>
      </c>
      <c r="Q36" s="14"/>
      <c r="R36" s="60">
        <v>311381.6207</v>
      </c>
      <c r="S36" s="34"/>
      <c r="T36" s="60">
        <v>49898.6011</v>
      </c>
      <c r="U36" s="1"/>
      <c r="V36" s="4">
        <v>2.3554</v>
      </c>
      <c r="W36" s="4"/>
      <c r="X36" s="16">
        <v>0.3715</v>
      </c>
      <c r="Y36" s="16"/>
    </row>
    <row r="37" spans="1:25" ht="12.75">
      <c r="A37" s="40" t="s">
        <v>20</v>
      </c>
      <c r="B37" s="65">
        <v>8575939</v>
      </c>
      <c r="C37" s="33"/>
      <c r="D37" s="73">
        <v>189272.4608</v>
      </c>
      <c r="E37" s="14"/>
      <c r="F37" s="65">
        <v>162046</v>
      </c>
      <c r="G37" s="34"/>
      <c r="H37" s="60">
        <v>25536.2052</v>
      </c>
      <c r="J37" s="4">
        <v>1.89</v>
      </c>
      <c r="K37" s="4"/>
      <c r="L37" s="16">
        <v>0.298</v>
      </c>
      <c r="N37" s="111">
        <v>10961297.454</v>
      </c>
      <c r="O37" s="112"/>
      <c r="P37" s="111">
        <v>282161.2082</v>
      </c>
      <c r="Q37" s="14"/>
      <c r="R37" s="60">
        <v>263531.439</v>
      </c>
      <c r="S37" s="34"/>
      <c r="T37" s="60">
        <v>51078.1664</v>
      </c>
      <c r="U37" s="1"/>
      <c r="V37" s="105">
        <v>2.4042</v>
      </c>
      <c r="W37" s="105"/>
      <c r="X37" s="109">
        <v>0.4614</v>
      </c>
      <c r="Y37" s="16"/>
    </row>
    <row r="38" spans="1:25" ht="12.75">
      <c r="A38" s="40" t="s">
        <v>21</v>
      </c>
      <c r="B38" s="65">
        <v>9614887</v>
      </c>
      <c r="C38" s="33"/>
      <c r="D38" s="73">
        <v>211212.781</v>
      </c>
      <c r="E38" s="14"/>
      <c r="F38" s="65">
        <v>147664</v>
      </c>
      <c r="G38" s="34"/>
      <c r="H38" s="60">
        <v>26546.6535</v>
      </c>
      <c r="J38" s="4">
        <v>1.54</v>
      </c>
      <c r="K38" s="4"/>
      <c r="L38" s="16">
        <v>0.276</v>
      </c>
      <c r="N38" s="111">
        <v>14150413.364</v>
      </c>
      <c r="O38" s="112"/>
      <c r="P38" s="111">
        <v>261745.7988</v>
      </c>
      <c r="Q38" s="14"/>
      <c r="R38" s="60">
        <v>237999.2996</v>
      </c>
      <c r="S38" s="34"/>
      <c r="T38" s="60">
        <v>45842.0839</v>
      </c>
      <c r="U38" s="1"/>
      <c r="V38" s="105">
        <v>1.6819</v>
      </c>
      <c r="W38" s="105"/>
      <c r="X38" s="109">
        <v>0.3276</v>
      </c>
      <c r="Y38" s="16"/>
    </row>
    <row r="39" spans="1:25" ht="15.75" customHeight="1">
      <c r="A39" s="24" t="s">
        <v>57</v>
      </c>
      <c r="B39" s="65"/>
      <c r="C39" s="18"/>
      <c r="D39" s="74"/>
      <c r="E39" s="14"/>
      <c r="F39" s="65"/>
      <c r="G39" s="34"/>
      <c r="H39" s="60"/>
      <c r="J39" s="4"/>
      <c r="K39" s="4"/>
      <c r="N39" s="74"/>
      <c r="O39" s="18"/>
      <c r="P39" s="74"/>
      <c r="Q39" s="14"/>
      <c r="R39" s="60"/>
      <c r="S39" s="34"/>
      <c r="T39" s="60"/>
      <c r="U39" s="1"/>
      <c r="V39" s="4"/>
      <c r="W39" s="4"/>
      <c r="X39" s="16"/>
      <c r="Y39" s="16"/>
    </row>
    <row r="40" spans="1:25" ht="12.75">
      <c r="A40" s="40" t="s">
        <v>26</v>
      </c>
      <c r="B40" s="65">
        <v>18334153</v>
      </c>
      <c r="C40" s="33"/>
      <c r="D40" s="73">
        <v>217332.0565</v>
      </c>
      <c r="E40" s="14"/>
      <c r="F40" s="65">
        <v>160376</v>
      </c>
      <c r="G40" s="34"/>
      <c r="H40" s="60">
        <v>26533.8348</v>
      </c>
      <c r="J40" s="4">
        <v>0.87</v>
      </c>
      <c r="K40" s="4"/>
      <c r="L40" s="16">
        <v>0.146</v>
      </c>
      <c r="N40" s="73">
        <v>16106461.1317</v>
      </c>
      <c r="O40" s="33"/>
      <c r="P40" s="73">
        <v>272303.1363</v>
      </c>
      <c r="Q40" s="14"/>
      <c r="R40" s="60">
        <v>268969.1412</v>
      </c>
      <c r="S40" s="34"/>
      <c r="T40" s="60">
        <v>51644.2884</v>
      </c>
      <c r="U40" s="1"/>
      <c r="V40" s="4">
        <v>1.6699</v>
      </c>
      <c r="W40" s="4"/>
      <c r="X40" s="16">
        <v>0.3154</v>
      </c>
      <c r="Y40" s="16"/>
    </row>
    <row r="41" spans="1:25" ht="12.75">
      <c r="A41" s="40" t="s">
        <v>24</v>
      </c>
      <c r="B41" s="65">
        <v>15177354</v>
      </c>
      <c r="C41" s="33"/>
      <c r="D41" s="73">
        <v>215196.8644</v>
      </c>
      <c r="E41" s="14"/>
      <c r="F41" s="65">
        <v>286817</v>
      </c>
      <c r="G41" s="34"/>
      <c r="H41" s="60">
        <v>37339.2759</v>
      </c>
      <c r="J41" s="4">
        <v>1.89</v>
      </c>
      <c r="K41" s="4"/>
      <c r="L41" s="16">
        <v>0.245</v>
      </c>
      <c r="N41" s="73">
        <v>16068049.2689</v>
      </c>
      <c r="O41" s="33"/>
      <c r="P41" s="73">
        <v>323436.5872</v>
      </c>
      <c r="Q41" s="14"/>
      <c r="R41" s="60">
        <v>337959.3358</v>
      </c>
      <c r="S41" s="34"/>
      <c r="T41" s="60">
        <v>57723.1956</v>
      </c>
      <c r="U41" s="1"/>
      <c r="V41" s="4">
        <v>2.1033</v>
      </c>
      <c r="W41" s="4"/>
      <c r="X41" s="16">
        <v>0.3613</v>
      </c>
      <c r="Y41" s="16"/>
    </row>
    <row r="42" spans="1:25" ht="12.75">
      <c r="A42" s="40" t="s">
        <v>23</v>
      </c>
      <c r="B42" s="65">
        <v>8269425</v>
      </c>
      <c r="C42" s="33"/>
      <c r="D42" s="73">
        <v>182455.379</v>
      </c>
      <c r="E42" s="14"/>
      <c r="F42" s="65">
        <v>213330</v>
      </c>
      <c r="G42" s="34"/>
      <c r="H42" s="60">
        <v>36205.1904</v>
      </c>
      <c r="J42" s="4">
        <v>2.58</v>
      </c>
      <c r="K42" s="4"/>
      <c r="L42" s="16">
        <v>0.42</v>
      </c>
      <c r="N42" s="73">
        <v>9798355.5069</v>
      </c>
      <c r="O42" s="33"/>
      <c r="P42" s="73">
        <v>277349.582</v>
      </c>
      <c r="Q42" s="14"/>
      <c r="R42" s="60">
        <v>273531.858</v>
      </c>
      <c r="S42" s="34"/>
      <c r="T42" s="60">
        <v>47214.2526</v>
      </c>
      <c r="U42" s="1"/>
      <c r="V42" s="4">
        <v>2.7916</v>
      </c>
      <c r="W42" s="4"/>
      <c r="X42" s="16">
        <v>0.4841</v>
      </c>
      <c r="Y42" s="16"/>
    </row>
    <row r="43" spans="1:25" ht="12.75">
      <c r="A43" s="40" t="s">
        <v>22</v>
      </c>
      <c r="B43" s="65">
        <v>8406629</v>
      </c>
      <c r="C43" s="33"/>
      <c r="D43" s="73">
        <v>207069.5778</v>
      </c>
      <c r="E43" s="14"/>
      <c r="F43" s="65">
        <v>189648</v>
      </c>
      <c r="G43" s="34"/>
      <c r="H43" s="60">
        <v>39831.0983</v>
      </c>
      <c r="J43" s="4">
        <v>2.26</v>
      </c>
      <c r="K43" s="4"/>
      <c r="L43" s="16">
        <v>0.46</v>
      </c>
      <c r="N43" s="73">
        <v>8733825.623</v>
      </c>
      <c r="O43" s="33"/>
      <c r="P43" s="73">
        <v>238114.9693</v>
      </c>
      <c r="Q43" s="14"/>
      <c r="R43" s="60">
        <v>215191.8232</v>
      </c>
      <c r="S43" s="34"/>
      <c r="T43" s="60">
        <v>44228.7034</v>
      </c>
      <c r="U43" s="1"/>
      <c r="V43" s="4">
        <v>2.4639</v>
      </c>
      <c r="W43" s="4"/>
      <c r="X43" s="16">
        <v>0.5119</v>
      </c>
      <c r="Y43" s="16"/>
    </row>
    <row r="44" spans="1:25" s="118" customFormat="1" ht="14.25" customHeight="1">
      <c r="A44" s="24" t="s">
        <v>65</v>
      </c>
      <c r="B44" s="65">
        <f>SUM(B45:B46)</f>
        <v>37414701</v>
      </c>
      <c r="C44" s="18"/>
      <c r="D44" s="117">
        <v>129247.2242</v>
      </c>
      <c r="E44" s="14"/>
      <c r="F44" s="65">
        <f>SUM(F45:F46)</f>
        <v>574945</v>
      </c>
      <c r="G44" s="14"/>
      <c r="H44" s="117">
        <v>57292.0229</v>
      </c>
      <c r="J44" s="119"/>
      <c r="K44" s="119"/>
      <c r="L44" s="120"/>
      <c r="M44" s="120"/>
      <c r="N44" s="65">
        <f>SUM(N45:N46)</f>
        <v>40179961.511599995</v>
      </c>
      <c r="O44" s="18"/>
      <c r="P44" s="117">
        <v>82261.3982</v>
      </c>
      <c r="Q44" s="14"/>
      <c r="R44" s="65">
        <f>SUM(R45:R46)</f>
        <v>793708.2393</v>
      </c>
      <c r="S44" s="14"/>
      <c r="T44" s="117">
        <v>87244.2594</v>
      </c>
      <c r="V44" s="119"/>
      <c r="W44" s="119"/>
      <c r="X44" s="120"/>
      <c r="Y44" s="120"/>
    </row>
    <row r="45" spans="1:25" ht="12.75">
      <c r="A45" s="40" t="s">
        <v>302</v>
      </c>
      <c r="B45" s="122">
        <v>31177542</v>
      </c>
      <c r="C45" s="123"/>
      <c r="D45" s="124">
        <v>185246.6078</v>
      </c>
      <c r="E45" s="125"/>
      <c r="F45" s="122">
        <v>454624</v>
      </c>
      <c r="G45" s="126"/>
      <c r="H45" s="127">
        <v>51014.9191</v>
      </c>
      <c r="J45" s="4">
        <v>1.5367</v>
      </c>
      <c r="K45" s="4"/>
      <c r="L45" s="16">
        <v>0.1535</v>
      </c>
      <c r="N45" s="124">
        <v>34473193.9959</v>
      </c>
      <c r="O45" s="123"/>
      <c r="P45" s="124">
        <v>187221.3147</v>
      </c>
      <c r="Q45" s="125"/>
      <c r="R45" s="127">
        <v>595795.896</v>
      </c>
      <c r="S45" s="126"/>
      <c r="T45" s="127">
        <v>76641.8873</v>
      </c>
      <c r="U45" s="1"/>
      <c r="V45" s="4">
        <v>1.9754</v>
      </c>
      <c r="W45" s="4"/>
      <c r="X45" s="16">
        <v>0.2173</v>
      </c>
      <c r="Y45" s="16"/>
    </row>
    <row r="46" spans="1:25" ht="12.75">
      <c r="A46" s="121" t="s">
        <v>64</v>
      </c>
      <c r="B46" s="122">
        <v>6237159</v>
      </c>
      <c r="C46" s="123"/>
      <c r="D46" s="124">
        <v>170122.799</v>
      </c>
      <c r="E46" s="125"/>
      <c r="F46" s="122">
        <v>120321</v>
      </c>
      <c r="G46" s="126"/>
      <c r="H46" s="127">
        <v>24086.5523</v>
      </c>
      <c r="I46" s="128"/>
      <c r="J46" s="106">
        <v>1.93</v>
      </c>
      <c r="K46" s="106"/>
      <c r="L46" s="107">
        <v>0.391</v>
      </c>
      <c r="M46" s="107"/>
      <c r="N46" s="124">
        <v>5706767.5157</v>
      </c>
      <c r="O46" s="123"/>
      <c r="P46" s="124">
        <v>172768.8113</v>
      </c>
      <c r="Q46" s="125"/>
      <c r="R46" s="127">
        <v>197912.3433</v>
      </c>
      <c r="S46" s="126"/>
      <c r="T46" s="127">
        <v>37367.7298</v>
      </c>
      <c r="U46" s="128"/>
      <c r="V46" s="106">
        <v>3.468</v>
      </c>
      <c r="W46" s="106"/>
      <c r="X46" s="107">
        <v>0.655</v>
      </c>
      <c r="Y46" s="16"/>
    </row>
    <row r="47" spans="1:25" ht="12.75">
      <c r="A47" s="17" t="s">
        <v>25</v>
      </c>
      <c r="B47" s="65">
        <v>12772862</v>
      </c>
      <c r="C47" s="33"/>
      <c r="D47" s="73">
        <v>112627.5417</v>
      </c>
      <c r="E47" s="37"/>
      <c r="F47" s="63">
        <v>275227</v>
      </c>
      <c r="G47" s="34"/>
      <c r="H47" s="60">
        <v>39778.3791</v>
      </c>
      <c r="I47" s="32"/>
      <c r="J47" s="15">
        <v>2.15</v>
      </c>
      <c r="K47" s="15"/>
      <c r="L47" s="41">
        <v>0.31</v>
      </c>
      <c r="M47" s="41"/>
      <c r="N47" s="73">
        <v>10526730.0188</v>
      </c>
      <c r="O47" s="33"/>
      <c r="P47" s="73">
        <v>56268.8769</v>
      </c>
      <c r="Q47" s="37"/>
      <c r="R47" s="60">
        <v>301943.919</v>
      </c>
      <c r="S47" s="34"/>
      <c r="T47" s="60">
        <v>57983.1888</v>
      </c>
      <c r="U47" s="32"/>
      <c r="V47" s="15">
        <v>2.8684</v>
      </c>
      <c r="W47" s="15"/>
      <c r="X47" s="41">
        <v>0.5501</v>
      </c>
      <c r="Y47" s="41"/>
    </row>
    <row r="48" spans="1:25" ht="15" customHeight="1">
      <c r="A48" s="13" t="s">
        <v>74</v>
      </c>
      <c r="B48" s="63"/>
      <c r="C48" s="15"/>
      <c r="D48" s="63"/>
      <c r="E48" s="41"/>
      <c r="F48" s="63"/>
      <c r="G48" s="15"/>
      <c r="H48" s="63"/>
      <c r="I48" s="41"/>
      <c r="J48" s="15"/>
      <c r="K48" s="15"/>
      <c r="L48" s="41"/>
      <c r="M48" s="41"/>
      <c r="N48" s="63"/>
      <c r="O48" s="15"/>
      <c r="P48" s="63"/>
      <c r="Q48" s="41"/>
      <c r="R48" s="63"/>
      <c r="S48" s="15"/>
      <c r="T48" s="63"/>
      <c r="U48" s="41"/>
      <c r="V48" s="15"/>
      <c r="W48" s="15"/>
      <c r="X48" s="41"/>
      <c r="Y48" s="41"/>
    </row>
    <row r="49" spans="1:25" ht="12.75">
      <c r="A49" s="17" t="s">
        <v>75</v>
      </c>
      <c r="B49" s="63">
        <v>10220322.162</v>
      </c>
      <c r="C49" s="15"/>
      <c r="D49" s="63">
        <v>103694.666</v>
      </c>
      <c r="E49" s="41"/>
      <c r="F49" s="63">
        <v>113580.257</v>
      </c>
      <c r="G49" s="15"/>
      <c r="H49" s="63">
        <v>30127.0467</v>
      </c>
      <c r="I49" s="41"/>
      <c r="J49" s="15">
        <v>1.1113</v>
      </c>
      <c r="K49" s="15"/>
      <c r="L49" s="41">
        <v>0.2957</v>
      </c>
      <c r="M49" s="41"/>
      <c r="N49" s="63">
        <v>9220154.8587</v>
      </c>
      <c r="O49" s="15"/>
      <c r="P49" s="63">
        <v>42632.8337</v>
      </c>
      <c r="Q49" s="41"/>
      <c r="R49" s="63">
        <v>168028.4792</v>
      </c>
      <c r="S49" s="15"/>
      <c r="T49" s="63">
        <v>53328.3227</v>
      </c>
      <c r="U49" s="41"/>
      <c r="V49" s="15">
        <v>1.8224</v>
      </c>
      <c r="W49" s="15"/>
      <c r="X49" s="41">
        <v>0.5781</v>
      </c>
      <c r="Y49" s="41"/>
    </row>
    <row r="50" spans="1:25" ht="12.75">
      <c r="A50" s="17" t="s">
        <v>76</v>
      </c>
      <c r="B50" s="63">
        <v>17366430.563</v>
      </c>
      <c r="C50" s="15"/>
      <c r="D50" s="63">
        <v>122474.6005</v>
      </c>
      <c r="E50" s="41"/>
      <c r="F50" s="63">
        <v>355395.541</v>
      </c>
      <c r="G50" s="15"/>
      <c r="H50" s="63">
        <v>48359.7728</v>
      </c>
      <c r="I50" s="41"/>
      <c r="J50" s="15">
        <v>2.0465</v>
      </c>
      <c r="K50" s="15"/>
      <c r="L50" s="41">
        <v>0.2756</v>
      </c>
      <c r="M50" s="41"/>
      <c r="N50" s="63">
        <v>17232427.19</v>
      </c>
      <c r="O50" s="15"/>
      <c r="P50" s="63">
        <v>55018.6658</v>
      </c>
      <c r="Q50" s="41"/>
      <c r="R50" s="63">
        <v>444519.1678</v>
      </c>
      <c r="S50" s="15"/>
      <c r="T50" s="63">
        <v>66667.1385</v>
      </c>
      <c r="U50" s="41"/>
      <c r="V50" s="15">
        <v>2.5796</v>
      </c>
      <c r="W50" s="15"/>
      <c r="X50" s="41">
        <v>0.3876</v>
      </c>
      <c r="Y50" s="41"/>
    </row>
    <row r="51" spans="1:25" ht="12.75">
      <c r="A51" s="17" t="s">
        <v>77</v>
      </c>
      <c r="B51" s="63">
        <v>12040356.816</v>
      </c>
      <c r="C51" s="15"/>
      <c r="D51" s="63">
        <v>114077.3312</v>
      </c>
      <c r="E51" s="41"/>
      <c r="F51" s="63">
        <v>165936.423</v>
      </c>
      <c r="G51" s="15"/>
      <c r="H51" s="63">
        <v>28613.0643</v>
      </c>
      <c r="I51" s="41"/>
      <c r="J51" s="15">
        <v>1.3782</v>
      </c>
      <c r="K51" s="15"/>
      <c r="L51" s="41">
        <v>0.2397</v>
      </c>
      <c r="M51" s="41"/>
      <c r="N51" s="63">
        <v>11949256.0151</v>
      </c>
      <c r="O51" s="15"/>
      <c r="P51" s="63">
        <v>61345.9244</v>
      </c>
      <c r="Q51" s="41"/>
      <c r="R51" s="63">
        <v>238422.596</v>
      </c>
      <c r="S51" s="15"/>
      <c r="T51" s="63">
        <v>43915.9487</v>
      </c>
      <c r="U51" s="41"/>
      <c r="V51" s="15">
        <v>1.9953</v>
      </c>
      <c r="W51" s="15"/>
      <c r="X51" s="41">
        <v>0.3699</v>
      </c>
      <c r="Y51" s="41"/>
    </row>
    <row r="52" spans="1:25" ht="12.75">
      <c r="A52" s="21" t="s">
        <v>78</v>
      </c>
      <c r="B52" s="64">
        <v>10560452.768</v>
      </c>
      <c r="C52" s="25"/>
      <c r="D52" s="64">
        <v>97317.176</v>
      </c>
      <c r="E52" s="26"/>
      <c r="F52" s="64">
        <v>215259.263</v>
      </c>
      <c r="G52" s="25"/>
      <c r="H52" s="64">
        <v>35904.2103</v>
      </c>
      <c r="I52" s="26"/>
      <c r="J52" s="25">
        <v>2.0384</v>
      </c>
      <c r="K52" s="25"/>
      <c r="L52" s="26">
        <v>0.3382</v>
      </c>
      <c r="M52" s="26"/>
      <c r="N52" s="64">
        <v>12304853.4666</v>
      </c>
      <c r="O52" s="25"/>
      <c r="P52" s="64">
        <v>39824.5371</v>
      </c>
      <c r="Q52" s="26"/>
      <c r="R52" s="64">
        <v>244681.9153</v>
      </c>
      <c r="S52" s="25"/>
      <c r="T52" s="64">
        <v>42310.5762</v>
      </c>
      <c r="U52" s="26"/>
      <c r="V52" s="25">
        <v>1.9885</v>
      </c>
      <c r="W52" s="25"/>
      <c r="X52" s="26">
        <v>0.3436</v>
      </c>
      <c r="Y52" s="41"/>
    </row>
    <row r="53" spans="1:24" ht="14.25" customHeight="1">
      <c r="A53" s="158" t="s">
        <v>66</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row>
    <row r="54" spans="1:25" ht="27.75" customHeight="1">
      <c r="A54" s="159" t="s">
        <v>71</v>
      </c>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49"/>
    </row>
    <row r="55" spans="1:27" ht="26.25" customHeight="1">
      <c r="A55" s="155" t="s">
        <v>87</v>
      </c>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49"/>
      <c r="AA55" s="45"/>
    </row>
    <row r="56" spans="1:25" ht="12.75">
      <c r="A56" s="157" t="s">
        <v>63</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49"/>
    </row>
  </sheetData>
  <mergeCells count="8">
    <mergeCell ref="A55:X55"/>
    <mergeCell ref="A56:X56"/>
    <mergeCell ref="A1:X1"/>
    <mergeCell ref="A2:X2"/>
    <mergeCell ref="B3:L3"/>
    <mergeCell ref="N3:X3"/>
    <mergeCell ref="A53:X53"/>
    <mergeCell ref="A54:X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AF58"/>
  <sheetViews>
    <sheetView workbookViewId="0" topLeftCell="A1">
      <pane ySplit="5" topLeftCell="BM33" activePane="bottomLeft" state="frozen"/>
      <selection pane="topLeft" activeCell="A1" sqref="A1"/>
      <selection pane="bottomLeft" activeCell="V48" sqref="V48"/>
    </sheetView>
  </sheetViews>
  <sheetFormatPr defaultColWidth="9.140625" defaultRowHeight="12.75"/>
  <cols>
    <col min="1" max="1" width="30.28125" style="1" customWidth="1"/>
    <col min="2" max="2" width="6.8515625" style="1" customWidth="1"/>
    <col min="3" max="3" width="0.85546875" style="1" customWidth="1"/>
    <col min="4" max="4" width="4.421875" style="16" customWidth="1"/>
    <col min="5" max="5" width="0.85546875" style="16" customWidth="1"/>
    <col min="6" max="6" width="7.28125" style="1" customWidth="1"/>
    <col min="7" max="7" width="0.85546875" style="1" customWidth="1"/>
    <col min="8" max="8" width="4.28125" style="16" customWidth="1"/>
    <col min="9" max="9" width="0.85546875" style="16" customWidth="1"/>
    <col min="10" max="10" width="6.8515625" style="16" customWidth="1"/>
    <col min="11" max="11" width="0.85546875" style="16" customWidth="1"/>
    <col min="12" max="12" width="4.421875" style="16" customWidth="1"/>
    <col min="13" max="13" width="0.85546875" style="16" customWidth="1"/>
    <col min="14" max="14" width="7.00390625" style="1" customWidth="1"/>
    <col min="15" max="15" width="0.85546875" style="1" customWidth="1"/>
    <col min="16" max="16" width="4.8515625" style="16" customWidth="1"/>
    <col min="17" max="17" width="1.7109375" style="16" customWidth="1"/>
    <col min="18" max="18" width="6.7109375" style="16" bestFit="1" customWidth="1"/>
    <col min="19" max="19" width="0.85546875" style="16" customWidth="1"/>
    <col min="20" max="20" width="4.00390625" style="16" bestFit="1" customWidth="1"/>
    <col min="21" max="21" width="0.85546875" style="16" customWidth="1"/>
    <col min="22" max="22" width="6.7109375" style="16" bestFit="1" customWidth="1"/>
    <col min="23" max="23" width="0.85546875" style="16" customWidth="1"/>
    <col min="24" max="24" width="4.8515625" style="16" customWidth="1"/>
    <col min="25" max="25" width="6.8515625" style="16" customWidth="1"/>
    <col min="26" max="26" width="0.85546875" style="16" customWidth="1"/>
    <col min="27" max="27" width="4.421875" style="16" customWidth="1"/>
    <col min="28" max="28" width="0.85546875" style="16" customWidth="1"/>
    <col min="29" max="29" width="6.7109375" style="16" bestFit="1" customWidth="1"/>
    <col min="30" max="30" width="0.85546875" style="16" customWidth="1"/>
    <col min="31" max="31" width="4.00390625" style="16" bestFit="1" customWidth="1"/>
    <col min="32" max="32" width="4.00390625" style="16" customWidth="1"/>
    <col min="33" max="16384" width="9.140625" style="1" customWidth="1"/>
  </cols>
  <sheetData>
    <row r="1" spans="1:31" ht="12.75">
      <c r="A1" s="151" t="s">
        <v>111</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row>
    <row r="2" spans="1:32" ht="12.75">
      <c r="A2" s="138" t="s">
        <v>85</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41"/>
    </row>
    <row r="3" spans="1:32" ht="12.75">
      <c r="A3" s="48"/>
      <c r="B3" s="162">
        <v>1999</v>
      </c>
      <c r="C3" s="162"/>
      <c r="D3" s="162"/>
      <c r="E3" s="162"/>
      <c r="F3" s="162"/>
      <c r="G3" s="162"/>
      <c r="H3" s="162"/>
      <c r="I3" s="162"/>
      <c r="J3" s="162"/>
      <c r="K3" s="162"/>
      <c r="L3" s="162"/>
      <c r="M3" s="162"/>
      <c r="N3" s="162"/>
      <c r="O3" s="162"/>
      <c r="P3" s="162"/>
      <c r="Q3" s="56"/>
      <c r="R3" s="162">
        <v>2003</v>
      </c>
      <c r="S3" s="162"/>
      <c r="T3" s="162"/>
      <c r="U3" s="162"/>
      <c r="V3" s="162"/>
      <c r="W3" s="162"/>
      <c r="X3" s="162"/>
      <c r="Y3" s="162"/>
      <c r="Z3" s="162"/>
      <c r="AA3" s="162"/>
      <c r="AB3" s="162"/>
      <c r="AC3" s="162"/>
      <c r="AD3" s="162"/>
      <c r="AE3" s="162"/>
      <c r="AF3" s="56"/>
    </row>
    <row r="4" spans="1:32" ht="25.5" customHeight="1">
      <c r="A4" s="32"/>
      <c r="B4" s="163" t="s">
        <v>54</v>
      </c>
      <c r="C4" s="163"/>
      <c r="D4" s="163"/>
      <c r="E4" s="46"/>
      <c r="F4" s="163" t="s">
        <v>60</v>
      </c>
      <c r="G4" s="163"/>
      <c r="H4" s="163"/>
      <c r="I4" s="54"/>
      <c r="J4" s="164" t="s">
        <v>115</v>
      </c>
      <c r="K4" s="164"/>
      <c r="L4" s="164"/>
      <c r="M4" s="46"/>
      <c r="N4" s="163" t="s">
        <v>114</v>
      </c>
      <c r="O4" s="163"/>
      <c r="P4" s="163"/>
      <c r="Q4" s="54"/>
      <c r="R4" s="163" t="s">
        <v>54</v>
      </c>
      <c r="S4" s="163"/>
      <c r="T4" s="163"/>
      <c r="U4" s="46"/>
      <c r="V4" s="163" t="s">
        <v>60</v>
      </c>
      <c r="W4" s="163"/>
      <c r="X4" s="163"/>
      <c r="Y4" s="164" t="s">
        <v>115</v>
      </c>
      <c r="Z4" s="164"/>
      <c r="AA4" s="164"/>
      <c r="AB4" s="46"/>
      <c r="AC4" s="163" t="s">
        <v>114</v>
      </c>
      <c r="AD4" s="163"/>
      <c r="AE4" s="163"/>
      <c r="AF4" s="54"/>
    </row>
    <row r="5" spans="1:32" ht="13.5" customHeight="1">
      <c r="A5" s="2" t="s">
        <v>58</v>
      </c>
      <c r="B5" s="55" t="s">
        <v>27</v>
      </c>
      <c r="C5" s="55" t="s">
        <v>8</v>
      </c>
      <c r="D5" s="23" t="s">
        <v>1</v>
      </c>
      <c r="E5" s="23"/>
      <c r="F5" s="55" t="s">
        <v>27</v>
      </c>
      <c r="G5" s="55" t="s">
        <v>8</v>
      </c>
      <c r="H5" s="23" t="s">
        <v>1</v>
      </c>
      <c r="I5" s="23"/>
      <c r="J5" s="23"/>
      <c r="K5" s="23"/>
      <c r="L5" s="23"/>
      <c r="M5" s="23"/>
      <c r="N5" s="55" t="s">
        <v>27</v>
      </c>
      <c r="O5" s="55" t="s">
        <v>8</v>
      </c>
      <c r="P5" s="23" t="s">
        <v>1</v>
      </c>
      <c r="Q5" s="23"/>
      <c r="R5" s="55" t="s">
        <v>27</v>
      </c>
      <c r="S5" s="55" t="s">
        <v>8</v>
      </c>
      <c r="T5" s="23" t="s">
        <v>1</v>
      </c>
      <c r="U5" s="23"/>
      <c r="V5" s="55" t="s">
        <v>27</v>
      </c>
      <c r="W5" s="55" t="s">
        <v>8</v>
      </c>
      <c r="X5" s="23" t="s">
        <v>1</v>
      </c>
      <c r="Y5" s="23"/>
      <c r="Z5" s="23"/>
      <c r="AA5" s="23"/>
      <c r="AB5" s="23"/>
      <c r="AC5" s="55" t="s">
        <v>27</v>
      </c>
      <c r="AD5" s="55" t="s">
        <v>8</v>
      </c>
      <c r="AE5" s="23" t="s">
        <v>1</v>
      </c>
      <c r="AF5" s="46"/>
    </row>
    <row r="6" spans="1:32" s="30" customFormat="1" ht="12.75">
      <c r="A6" s="7" t="s">
        <v>12</v>
      </c>
      <c r="B6" s="10">
        <v>100</v>
      </c>
      <c r="C6" s="10"/>
      <c r="D6" s="12" t="s">
        <v>118</v>
      </c>
      <c r="E6" s="12"/>
      <c r="F6" s="10">
        <v>100</v>
      </c>
      <c r="G6" s="10"/>
      <c r="H6" s="12" t="s">
        <v>118</v>
      </c>
      <c r="I6" s="12"/>
      <c r="J6" s="10">
        <v>100</v>
      </c>
      <c r="K6" s="12"/>
      <c r="L6" s="12" t="s">
        <v>118</v>
      </c>
      <c r="M6" s="12"/>
      <c r="N6" s="10">
        <v>100</v>
      </c>
      <c r="O6" s="10"/>
      <c r="P6" s="12" t="s">
        <v>118</v>
      </c>
      <c r="Q6" s="12"/>
      <c r="R6" s="10">
        <v>100</v>
      </c>
      <c r="S6" s="10"/>
      <c r="T6" s="12" t="s">
        <v>118</v>
      </c>
      <c r="U6" s="12"/>
      <c r="V6" s="10">
        <v>100</v>
      </c>
      <c r="W6" s="10"/>
      <c r="X6" s="12" t="s">
        <v>118</v>
      </c>
      <c r="Y6" s="10">
        <v>100</v>
      </c>
      <c r="Z6" s="12"/>
      <c r="AA6" s="12" t="s">
        <v>118</v>
      </c>
      <c r="AB6" s="12"/>
      <c r="AC6" s="10">
        <v>100</v>
      </c>
      <c r="AD6" s="10"/>
      <c r="AE6" s="12" t="s">
        <v>118</v>
      </c>
      <c r="AF6" s="12"/>
    </row>
    <row r="7" spans="1:30" ht="14.25" customHeight="1">
      <c r="A7" s="1" t="s">
        <v>61</v>
      </c>
      <c r="B7" s="4"/>
      <c r="C7" s="4"/>
      <c r="F7" s="4"/>
      <c r="G7" s="4"/>
      <c r="N7" s="4"/>
      <c r="O7" s="4"/>
      <c r="R7" s="4"/>
      <c r="S7" s="4"/>
      <c r="V7" s="4"/>
      <c r="W7" s="4"/>
      <c r="AC7" s="4"/>
      <c r="AD7" s="4"/>
    </row>
    <row r="8" spans="1:31" ht="12.75">
      <c r="A8" s="17" t="s">
        <v>11</v>
      </c>
      <c r="B8" s="36">
        <v>48.69</v>
      </c>
      <c r="C8" s="36" t="s">
        <v>8</v>
      </c>
      <c r="D8" s="16">
        <v>0.072</v>
      </c>
      <c r="F8" s="36">
        <v>50.41</v>
      </c>
      <c r="G8" s="36"/>
      <c r="H8" s="16">
        <v>3.748</v>
      </c>
      <c r="J8" s="16">
        <v>47.7637</v>
      </c>
      <c r="L8" s="16">
        <v>0.1642</v>
      </c>
      <c r="N8" s="36">
        <v>56.6442</v>
      </c>
      <c r="O8" s="36"/>
      <c r="P8" s="16">
        <v>1.2615</v>
      </c>
      <c r="R8" s="36">
        <v>47.8687</v>
      </c>
      <c r="S8" s="36"/>
      <c r="T8" s="16">
        <v>0.0782</v>
      </c>
      <c r="V8" s="36">
        <v>43.3471</v>
      </c>
      <c r="W8" s="36"/>
      <c r="X8" s="16">
        <v>3.0627</v>
      </c>
      <c r="Y8" s="16">
        <v>47.415</v>
      </c>
      <c r="AA8" s="16">
        <v>0.2055</v>
      </c>
      <c r="AC8" s="36">
        <v>52.447</v>
      </c>
      <c r="AD8" s="36"/>
      <c r="AE8" s="16">
        <v>1.3858</v>
      </c>
    </row>
    <row r="9" spans="1:32" ht="12.75">
      <c r="A9" s="38" t="s">
        <v>36</v>
      </c>
      <c r="B9" s="36">
        <v>7.55</v>
      </c>
      <c r="C9" s="36"/>
      <c r="D9" s="20">
        <v>0.038</v>
      </c>
      <c r="E9" s="20"/>
      <c r="F9" s="36">
        <v>10.83</v>
      </c>
      <c r="G9" s="36"/>
      <c r="H9" s="20">
        <v>2.314</v>
      </c>
      <c r="I9" s="20"/>
      <c r="J9" s="20">
        <v>6.983</v>
      </c>
      <c r="K9" s="20"/>
      <c r="L9" s="20">
        <v>0.1165</v>
      </c>
      <c r="M9" s="20"/>
      <c r="N9" s="36">
        <v>12.0597</v>
      </c>
      <c r="O9" s="36"/>
      <c r="P9" s="20">
        <v>0.9368</v>
      </c>
      <c r="Q9" s="20"/>
      <c r="R9" s="36">
        <v>7.1849</v>
      </c>
      <c r="S9" s="36"/>
      <c r="T9" s="20">
        <v>0.0448</v>
      </c>
      <c r="U9" s="20"/>
      <c r="V9" s="36">
        <v>8.985</v>
      </c>
      <c r="W9" s="36"/>
      <c r="X9" s="20">
        <v>2.0639</v>
      </c>
      <c r="Y9" s="20">
        <v>6.9693</v>
      </c>
      <c r="Z9" s="20"/>
      <c r="AA9" s="20">
        <v>0.1017</v>
      </c>
      <c r="AB9" s="20"/>
      <c r="AC9" s="36">
        <v>8.5711</v>
      </c>
      <c r="AD9" s="36"/>
      <c r="AE9" s="20">
        <v>0.7519</v>
      </c>
      <c r="AF9" s="20"/>
    </row>
    <row r="10" spans="1:32" ht="12.75">
      <c r="A10" s="39" t="s">
        <v>37</v>
      </c>
      <c r="B10" s="36">
        <v>25.29</v>
      </c>
      <c r="C10" s="36"/>
      <c r="D10" s="20">
        <v>0.039</v>
      </c>
      <c r="E10" s="20"/>
      <c r="F10" s="36">
        <v>23.45</v>
      </c>
      <c r="G10" s="36"/>
      <c r="H10" s="20">
        <v>3.605</v>
      </c>
      <c r="I10" s="20"/>
      <c r="J10" s="20">
        <v>25.0826</v>
      </c>
      <c r="K10" s="20"/>
      <c r="L10" s="20">
        <v>0.1457</v>
      </c>
      <c r="M10" s="20"/>
      <c r="N10" s="36">
        <v>27.5438</v>
      </c>
      <c r="O10" s="36"/>
      <c r="P10" s="20">
        <v>1.1564</v>
      </c>
      <c r="Q10" s="20"/>
      <c r="R10" s="36">
        <v>23.8629</v>
      </c>
      <c r="S10" s="36"/>
      <c r="T10" s="20">
        <v>0.0425</v>
      </c>
      <c r="U10" s="20"/>
      <c r="V10" s="36">
        <v>19.6891</v>
      </c>
      <c r="W10" s="36"/>
      <c r="X10" s="20">
        <v>2.5013</v>
      </c>
      <c r="Y10" s="20">
        <v>23.6064</v>
      </c>
      <c r="Z10" s="20"/>
      <c r="AA10" s="20">
        <v>0.1749</v>
      </c>
      <c r="AB10" s="20"/>
      <c r="AC10" s="36">
        <v>26.7746</v>
      </c>
      <c r="AD10" s="36"/>
      <c r="AE10" s="20">
        <v>1.338</v>
      </c>
      <c r="AF10" s="20"/>
    </row>
    <row r="11" spans="1:32" ht="12.75">
      <c r="A11" s="39" t="s">
        <v>38</v>
      </c>
      <c r="B11" s="36">
        <v>15.83</v>
      </c>
      <c r="C11" s="36"/>
      <c r="D11" s="20">
        <v>0.023</v>
      </c>
      <c r="E11" s="20"/>
      <c r="F11" s="36">
        <v>16.01</v>
      </c>
      <c r="G11" s="36"/>
      <c r="H11" s="20">
        <v>2.336</v>
      </c>
      <c r="I11" s="20"/>
      <c r="J11" s="20">
        <v>15.6981</v>
      </c>
      <c r="K11" s="20"/>
      <c r="L11" s="20">
        <v>0.1329</v>
      </c>
      <c r="M11" s="20"/>
      <c r="N11" s="36">
        <v>17.0407</v>
      </c>
      <c r="O11" s="36"/>
      <c r="P11" s="20">
        <v>1.0829</v>
      </c>
      <c r="Q11" s="20"/>
      <c r="R11" s="36">
        <v>16.8209</v>
      </c>
      <c r="S11" s="36"/>
      <c r="T11" s="20">
        <v>0.03</v>
      </c>
      <c r="U11" s="20"/>
      <c r="V11" s="36">
        <v>14.6729</v>
      </c>
      <c r="W11" s="36"/>
      <c r="X11" s="20">
        <v>2.2989</v>
      </c>
      <c r="Y11" s="20">
        <v>16.8392</v>
      </c>
      <c r="Z11" s="20"/>
      <c r="AA11" s="20">
        <v>0.1388</v>
      </c>
      <c r="AB11" s="20"/>
      <c r="AC11" s="36">
        <v>17.1013</v>
      </c>
      <c r="AD11" s="36"/>
      <c r="AE11" s="20">
        <v>0.9754</v>
      </c>
      <c r="AF11" s="20"/>
    </row>
    <row r="12" spans="1:31" ht="12.75">
      <c r="A12" s="17" t="s">
        <v>10</v>
      </c>
      <c r="B12" s="4">
        <v>23.5</v>
      </c>
      <c r="C12" s="4"/>
      <c r="D12" s="16">
        <v>0.035</v>
      </c>
      <c r="F12" s="4">
        <v>21.94</v>
      </c>
      <c r="G12" s="4"/>
      <c r="H12" s="16">
        <v>2.834</v>
      </c>
      <c r="J12" s="16">
        <v>23.6516</v>
      </c>
      <c r="L12" s="16">
        <v>0.1289</v>
      </c>
      <c r="N12" s="4">
        <v>22.408</v>
      </c>
      <c r="O12" s="4"/>
      <c r="P12" s="16">
        <v>0.9737</v>
      </c>
      <c r="R12" s="4">
        <v>24.6007</v>
      </c>
      <c r="S12" s="4"/>
      <c r="T12" s="16">
        <v>0.0432</v>
      </c>
      <c r="V12" s="4">
        <v>27.7641</v>
      </c>
      <c r="W12" s="4"/>
      <c r="X12" s="16">
        <v>3.4269</v>
      </c>
      <c r="Y12" s="16">
        <v>24.6919</v>
      </c>
      <c r="AA12" s="16">
        <v>0.1637</v>
      </c>
      <c r="AC12" s="4">
        <v>23.2297</v>
      </c>
      <c r="AD12" s="4"/>
      <c r="AE12" s="16">
        <v>1.1191</v>
      </c>
    </row>
    <row r="13" spans="1:31" ht="12.75">
      <c r="A13" s="17" t="s">
        <v>39</v>
      </c>
      <c r="B13" s="4">
        <v>27.81</v>
      </c>
      <c r="C13" s="4"/>
      <c r="D13" s="16">
        <v>0.102</v>
      </c>
      <c r="F13" s="4">
        <v>27.65</v>
      </c>
      <c r="G13" s="4"/>
      <c r="H13" s="16">
        <v>3.208</v>
      </c>
      <c r="J13" s="16">
        <v>28.5847</v>
      </c>
      <c r="L13" s="16">
        <v>0.1625</v>
      </c>
      <c r="N13" s="4">
        <v>20.9477</v>
      </c>
      <c r="O13" s="4"/>
      <c r="P13" s="16">
        <v>1.0566</v>
      </c>
      <c r="R13" s="4">
        <v>27.5307</v>
      </c>
      <c r="S13" s="4"/>
      <c r="T13" s="16">
        <v>0.1151</v>
      </c>
      <c r="V13" s="4">
        <v>28.8888</v>
      </c>
      <c r="W13" s="4"/>
      <c r="X13" s="16">
        <v>3.833</v>
      </c>
      <c r="Y13" s="16">
        <v>27.8932</v>
      </c>
      <c r="AA13" s="16">
        <v>0.2247</v>
      </c>
      <c r="AC13" s="4">
        <v>24.3233</v>
      </c>
      <c r="AD13" s="4"/>
      <c r="AE13" s="16">
        <v>1.3154</v>
      </c>
    </row>
    <row r="14" spans="1:30" ht="13.5" customHeight="1">
      <c r="A14" s="24" t="s">
        <v>2</v>
      </c>
      <c r="B14" s="4"/>
      <c r="C14" s="4"/>
      <c r="F14" s="4"/>
      <c r="G14" s="4"/>
      <c r="N14" s="4"/>
      <c r="O14" s="4"/>
      <c r="R14" s="4"/>
      <c r="S14" s="4"/>
      <c r="V14" s="4"/>
      <c r="W14" s="4"/>
      <c r="AC14" s="4"/>
      <c r="AD14" s="4"/>
    </row>
    <row r="15" spans="1:31" ht="12.75">
      <c r="A15" s="40" t="s">
        <v>13</v>
      </c>
      <c r="B15" s="4">
        <v>64.7</v>
      </c>
      <c r="C15" s="4"/>
      <c r="D15" s="16">
        <v>0.324</v>
      </c>
      <c r="F15" s="4">
        <v>75.3</v>
      </c>
      <c r="G15" s="4"/>
      <c r="H15" s="16">
        <v>3.357</v>
      </c>
      <c r="J15" s="16">
        <v>63.1285</v>
      </c>
      <c r="L15" s="16">
        <v>0.3627</v>
      </c>
      <c r="N15" s="4">
        <v>76.8455</v>
      </c>
      <c r="O15" s="4"/>
      <c r="P15" s="16">
        <v>1.0572</v>
      </c>
      <c r="R15" s="4">
        <v>62.2882</v>
      </c>
      <c r="S15" s="4"/>
      <c r="T15" s="16">
        <v>0.3438</v>
      </c>
      <c r="V15" s="4">
        <v>76.9544</v>
      </c>
      <c r="W15" s="4"/>
      <c r="X15" s="16">
        <v>3.8839</v>
      </c>
      <c r="Y15" s="16">
        <v>60.9093</v>
      </c>
      <c r="AA15" s="16">
        <v>0.399</v>
      </c>
      <c r="AC15" s="4">
        <v>70.5088</v>
      </c>
      <c r="AD15" s="4"/>
      <c r="AE15" s="16">
        <v>1.5377</v>
      </c>
    </row>
    <row r="16" spans="1:31" ht="12.75">
      <c r="A16" s="40" t="s">
        <v>14</v>
      </c>
      <c r="B16" s="4">
        <v>16.03</v>
      </c>
      <c r="C16" s="4"/>
      <c r="D16" s="16">
        <v>0.201</v>
      </c>
      <c r="F16" s="4">
        <v>9.88</v>
      </c>
      <c r="G16" s="4"/>
      <c r="H16" s="16">
        <v>2.798</v>
      </c>
      <c r="J16" s="16">
        <v>16.8319</v>
      </c>
      <c r="L16" s="16">
        <v>0.2401</v>
      </c>
      <c r="N16" s="4">
        <v>10.0402</v>
      </c>
      <c r="O16" s="4"/>
      <c r="P16" s="16">
        <v>0.7634</v>
      </c>
      <c r="R16" s="4">
        <v>15.7469</v>
      </c>
      <c r="S16" s="4"/>
      <c r="T16" s="16">
        <v>0.0839</v>
      </c>
      <c r="V16" s="4">
        <v>9.3907</v>
      </c>
      <c r="W16" s="4"/>
      <c r="X16" s="16">
        <v>2.8708</v>
      </c>
      <c r="Y16" s="16">
        <v>16.2852</v>
      </c>
      <c r="AA16" s="16">
        <v>0.1508</v>
      </c>
      <c r="AC16" s="4">
        <v>12.664</v>
      </c>
      <c r="AD16" s="4"/>
      <c r="AE16" s="16">
        <v>1.1381</v>
      </c>
    </row>
    <row r="17" spans="1:31" ht="12.75">
      <c r="A17" s="40" t="s">
        <v>15</v>
      </c>
      <c r="B17" s="4">
        <v>14.03</v>
      </c>
      <c r="C17" s="4"/>
      <c r="D17" s="16">
        <v>0.171</v>
      </c>
      <c r="F17" s="4">
        <v>9.05</v>
      </c>
      <c r="G17" s="4"/>
      <c r="H17" s="16">
        <v>2.056</v>
      </c>
      <c r="J17" s="16">
        <v>14.8836</v>
      </c>
      <c r="L17" s="16">
        <v>0.194</v>
      </c>
      <c r="N17" s="4">
        <v>7.3493</v>
      </c>
      <c r="O17" s="4"/>
      <c r="P17" s="16">
        <v>0.566</v>
      </c>
      <c r="R17" s="4">
        <v>15.9249</v>
      </c>
      <c r="S17" s="4"/>
      <c r="T17" s="16">
        <v>0.0705</v>
      </c>
      <c r="V17" s="4">
        <v>5.3476</v>
      </c>
      <c r="W17" s="4"/>
      <c r="X17" s="16">
        <v>1.9162</v>
      </c>
      <c r="Y17" s="16">
        <v>16.8577</v>
      </c>
      <c r="AA17" s="16">
        <v>0.1628</v>
      </c>
      <c r="AC17" s="4">
        <v>10.4953</v>
      </c>
      <c r="AD17" s="4"/>
      <c r="AE17" s="16">
        <v>0.8734</v>
      </c>
    </row>
    <row r="18" spans="1:31" ht="12.75">
      <c r="A18" s="40" t="s">
        <v>16</v>
      </c>
      <c r="B18" s="4">
        <v>5.23</v>
      </c>
      <c r="C18" s="4"/>
      <c r="D18" s="16">
        <v>0.227</v>
      </c>
      <c r="F18" s="4">
        <v>5.77</v>
      </c>
      <c r="G18" s="4"/>
      <c r="H18" s="16">
        <v>2.007</v>
      </c>
      <c r="J18" s="16">
        <v>5.1561</v>
      </c>
      <c r="L18" s="16">
        <v>0.2454</v>
      </c>
      <c r="N18" s="4">
        <v>5.765</v>
      </c>
      <c r="O18" s="4"/>
      <c r="P18" s="16">
        <v>0.682</v>
      </c>
      <c r="R18" s="4">
        <v>6.04</v>
      </c>
      <c r="S18" s="4"/>
      <c r="T18" s="16">
        <v>0.318</v>
      </c>
      <c r="V18" s="4">
        <v>8.3073</v>
      </c>
      <c r="W18" s="4"/>
      <c r="X18" s="16">
        <v>2.7996</v>
      </c>
      <c r="Y18" s="16">
        <v>5.9477</v>
      </c>
      <c r="AA18" s="16">
        <v>0.3474</v>
      </c>
      <c r="AC18" s="4">
        <v>6.3318</v>
      </c>
      <c r="AD18" s="4"/>
      <c r="AE18" s="16">
        <v>0.8974</v>
      </c>
    </row>
    <row r="19" spans="1:30" ht="12" customHeight="1">
      <c r="A19" s="24" t="s">
        <v>3</v>
      </c>
      <c r="B19" s="4"/>
      <c r="C19" s="4"/>
      <c r="F19" s="4"/>
      <c r="G19" s="4"/>
      <c r="N19" s="4"/>
      <c r="O19" s="4"/>
      <c r="R19" s="4"/>
      <c r="S19" s="4"/>
      <c r="V19" s="4"/>
      <c r="W19" s="4"/>
      <c r="AC19" s="4"/>
      <c r="AD19" s="4"/>
    </row>
    <row r="20" spans="1:31" ht="12.75">
      <c r="A20" s="40" t="s">
        <v>17</v>
      </c>
      <c r="B20" s="4">
        <v>49.16</v>
      </c>
      <c r="C20" s="4"/>
      <c r="D20" s="16">
        <v>0.465</v>
      </c>
      <c r="F20" s="4">
        <v>51</v>
      </c>
      <c r="G20" s="4"/>
      <c r="H20" s="16">
        <v>3.268</v>
      </c>
      <c r="J20" s="16">
        <v>48.9443</v>
      </c>
      <c r="L20" s="16">
        <v>0.5076</v>
      </c>
      <c r="N20" s="4">
        <v>50.7366</v>
      </c>
      <c r="O20" s="4"/>
      <c r="P20" s="16">
        <v>1.3185</v>
      </c>
      <c r="R20" s="4">
        <v>49.082</v>
      </c>
      <c r="S20" s="4"/>
      <c r="T20" s="16">
        <v>0.5495</v>
      </c>
      <c r="V20" s="4">
        <v>48.054</v>
      </c>
      <c r="W20" s="4"/>
      <c r="X20" s="16">
        <v>3.5244</v>
      </c>
      <c r="Y20" s="16">
        <v>49.0718</v>
      </c>
      <c r="AA20" s="16">
        <v>0.588</v>
      </c>
      <c r="AC20" s="4">
        <v>49.3714</v>
      </c>
      <c r="AD20" s="4"/>
      <c r="AE20" s="16">
        <v>1.5785</v>
      </c>
    </row>
    <row r="21" spans="1:31" ht="12.75">
      <c r="A21" s="40" t="s">
        <v>18</v>
      </c>
      <c r="B21" s="4">
        <v>50.84</v>
      </c>
      <c r="C21" s="4"/>
      <c r="D21" s="16">
        <v>0.465</v>
      </c>
      <c r="F21" s="4">
        <v>49</v>
      </c>
      <c r="G21" s="4"/>
      <c r="H21" s="16">
        <v>3.268</v>
      </c>
      <c r="J21" s="16">
        <v>51.0557</v>
      </c>
      <c r="L21" s="16">
        <v>0.5076</v>
      </c>
      <c r="N21" s="4">
        <v>49.2634</v>
      </c>
      <c r="O21" s="4"/>
      <c r="P21" s="16">
        <v>1.3185</v>
      </c>
      <c r="R21" s="4">
        <v>50.918</v>
      </c>
      <c r="S21" s="4"/>
      <c r="T21" s="16">
        <v>0.5495</v>
      </c>
      <c r="V21" s="4">
        <v>51.946</v>
      </c>
      <c r="W21" s="4"/>
      <c r="X21" s="16">
        <v>3.5244</v>
      </c>
      <c r="Y21" s="16">
        <v>50.9282</v>
      </c>
      <c r="AA21" s="16">
        <v>0.588</v>
      </c>
      <c r="AC21" s="4">
        <v>50.6286</v>
      </c>
      <c r="AD21" s="4"/>
      <c r="AE21" s="16">
        <v>1.5785</v>
      </c>
    </row>
    <row r="22" spans="1:30" ht="14.25" customHeight="1">
      <c r="A22" s="1" t="s">
        <v>34</v>
      </c>
      <c r="B22" s="4"/>
      <c r="C22" s="4"/>
      <c r="F22" s="4"/>
      <c r="G22" s="4"/>
      <c r="N22" s="4"/>
      <c r="O22" s="4"/>
      <c r="R22" s="4"/>
      <c r="S22" s="4"/>
      <c r="V22" s="4"/>
      <c r="W22" s="4"/>
      <c r="AC22" s="4"/>
      <c r="AD22" s="4"/>
    </row>
    <row r="23" spans="1:31" ht="12.75">
      <c r="A23" s="40" t="s">
        <v>28</v>
      </c>
      <c r="B23" s="4">
        <v>16.39</v>
      </c>
      <c r="C23" s="4"/>
      <c r="D23" s="16">
        <v>0.3</v>
      </c>
      <c r="F23" s="4">
        <v>14.07</v>
      </c>
      <c r="G23" s="4"/>
      <c r="H23" s="16">
        <v>2.529</v>
      </c>
      <c r="J23" s="16">
        <v>16.2662</v>
      </c>
      <c r="L23" s="16">
        <v>0.3337</v>
      </c>
      <c r="N23" s="4">
        <v>17.8133</v>
      </c>
      <c r="O23" s="4"/>
      <c r="P23" s="16">
        <v>0.9103</v>
      </c>
      <c r="R23" s="105">
        <v>15.8415</v>
      </c>
      <c r="S23" s="105"/>
      <c r="T23" s="109">
        <v>0.4254</v>
      </c>
      <c r="V23" s="4">
        <v>10.0797</v>
      </c>
      <c r="W23" s="4"/>
      <c r="X23" s="16">
        <v>1.9709</v>
      </c>
      <c r="Y23" s="109">
        <v>15.8402</v>
      </c>
      <c r="Z23" s="109"/>
      <c r="AA23" s="109">
        <v>0.4389</v>
      </c>
      <c r="AC23" s="4">
        <v>17.01</v>
      </c>
      <c r="AD23" s="4"/>
      <c r="AE23" s="16">
        <v>1.1959</v>
      </c>
    </row>
    <row r="24" spans="1:31" ht="12.75">
      <c r="A24" s="40" t="s">
        <v>29</v>
      </c>
      <c r="B24" s="4">
        <v>39.62</v>
      </c>
      <c r="C24" s="4"/>
      <c r="D24" s="16">
        <v>0.421</v>
      </c>
      <c r="F24" s="4">
        <v>24.39</v>
      </c>
      <c r="G24" s="4"/>
      <c r="H24" s="16">
        <v>3.06</v>
      </c>
      <c r="J24" s="16">
        <v>39.9167</v>
      </c>
      <c r="L24" s="16">
        <v>0.4499</v>
      </c>
      <c r="N24" s="4">
        <v>39.5758</v>
      </c>
      <c r="O24" s="4"/>
      <c r="P24" s="16">
        <v>1.4066</v>
      </c>
      <c r="R24" s="105">
        <v>40.4882</v>
      </c>
      <c r="S24" s="105"/>
      <c r="T24" s="109">
        <v>0.6255</v>
      </c>
      <c r="V24" s="4">
        <v>27.9539</v>
      </c>
      <c r="W24" s="4"/>
      <c r="X24" s="16">
        <v>3.7405</v>
      </c>
      <c r="Y24" s="109">
        <v>40.5643</v>
      </c>
      <c r="Z24" s="109"/>
      <c r="AA24" s="109">
        <v>0.6657</v>
      </c>
      <c r="AC24" s="105">
        <v>42.3909</v>
      </c>
      <c r="AD24" s="105"/>
      <c r="AE24" s="109">
        <v>1.4662</v>
      </c>
    </row>
    <row r="25" spans="1:32" ht="12.75">
      <c r="A25" s="40" t="s">
        <v>30</v>
      </c>
      <c r="B25" s="4">
        <v>43.99</v>
      </c>
      <c r="C25" s="4"/>
      <c r="D25" s="16">
        <v>0.483</v>
      </c>
      <c r="F25" s="94">
        <v>61.55</v>
      </c>
      <c r="G25" s="4"/>
      <c r="H25" s="16">
        <v>3.967</v>
      </c>
      <c r="J25" s="16">
        <v>43.8171</v>
      </c>
      <c r="L25" s="16">
        <v>0.5301</v>
      </c>
      <c r="N25" s="4">
        <v>42.6109</v>
      </c>
      <c r="O25" s="4"/>
      <c r="P25" s="16">
        <v>1.5641</v>
      </c>
      <c r="R25" s="105">
        <v>43.6704</v>
      </c>
      <c r="S25" s="105"/>
      <c r="T25" s="109">
        <v>0.718</v>
      </c>
      <c r="V25" s="16">
        <v>61.9663</v>
      </c>
      <c r="W25" s="4"/>
      <c r="X25" s="16">
        <v>4.3506</v>
      </c>
      <c r="Y25" s="109">
        <v>43.5956</v>
      </c>
      <c r="Z25" s="109"/>
      <c r="AA25" s="109">
        <v>0.7358</v>
      </c>
      <c r="AC25" s="105">
        <v>40.5991</v>
      </c>
      <c r="AD25" s="105"/>
      <c r="AE25" s="109">
        <v>1.9472</v>
      </c>
      <c r="AF25" s="95" t="s">
        <v>259</v>
      </c>
    </row>
    <row r="26" spans="1:30" ht="15" customHeight="1">
      <c r="A26" s="1" t="s">
        <v>35</v>
      </c>
      <c r="B26" s="4"/>
      <c r="C26" s="4"/>
      <c r="F26" s="4"/>
      <c r="G26" s="4"/>
      <c r="N26" s="4"/>
      <c r="O26" s="4"/>
      <c r="R26" s="4"/>
      <c r="S26" s="4"/>
      <c r="V26" s="4"/>
      <c r="W26" s="4"/>
      <c r="AC26" s="4"/>
      <c r="AD26" s="4"/>
    </row>
    <row r="27" spans="1:31" ht="12.75">
      <c r="A27" s="40" t="s">
        <v>31</v>
      </c>
      <c r="B27" s="4">
        <v>65.77</v>
      </c>
      <c r="C27" s="4"/>
      <c r="D27" s="16">
        <v>0.405</v>
      </c>
      <c r="F27" s="4">
        <v>80.36</v>
      </c>
      <c r="G27" s="4"/>
      <c r="H27" s="16">
        <v>3.264</v>
      </c>
      <c r="J27" s="16">
        <v>64.3845</v>
      </c>
      <c r="L27" s="16">
        <v>0.4476</v>
      </c>
      <c r="N27" s="4">
        <v>75.5677</v>
      </c>
      <c r="O27" s="4"/>
      <c r="P27" s="16">
        <v>1.356</v>
      </c>
      <c r="R27" s="4">
        <v>70.8699</v>
      </c>
      <c r="S27" s="4"/>
      <c r="T27" s="16">
        <v>0.5909</v>
      </c>
      <c r="V27" s="4">
        <v>80.8315</v>
      </c>
      <c r="W27" s="4"/>
      <c r="X27" s="16">
        <v>3.5515</v>
      </c>
      <c r="Y27" s="16">
        <v>69.4942</v>
      </c>
      <c r="AA27" s="16">
        <v>0.6624</v>
      </c>
      <c r="AC27" s="4">
        <v>80.011</v>
      </c>
      <c r="AD27" s="4"/>
      <c r="AE27" s="16">
        <v>1.4635</v>
      </c>
    </row>
    <row r="28" spans="1:31" ht="12.75">
      <c r="A28" s="40" t="s">
        <v>32</v>
      </c>
      <c r="B28" s="4">
        <v>30.79</v>
      </c>
      <c r="C28" s="4"/>
      <c r="D28" s="16">
        <v>0.41</v>
      </c>
      <c r="F28" s="4">
        <v>16.74</v>
      </c>
      <c r="G28" s="4"/>
      <c r="H28" s="16">
        <v>2.911</v>
      </c>
      <c r="J28" s="16">
        <v>31.973</v>
      </c>
      <c r="L28" s="16">
        <v>0.4523</v>
      </c>
      <c r="N28" s="4">
        <v>22.6868</v>
      </c>
      <c r="O28" s="4"/>
      <c r="P28" s="16">
        <v>1.3345</v>
      </c>
      <c r="R28" s="4">
        <v>26.151</v>
      </c>
      <c r="S28" s="4"/>
      <c r="T28" s="16">
        <v>0.6326</v>
      </c>
      <c r="V28" s="4">
        <v>17.8604</v>
      </c>
      <c r="W28" s="4"/>
      <c r="X28" s="16">
        <v>3.606</v>
      </c>
      <c r="Y28" s="16">
        <v>27.3164</v>
      </c>
      <c r="AA28" s="16">
        <v>0.7066</v>
      </c>
      <c r="AC28" s="4">
        <v>18.3774</v>
      </c>
      <c r="AD28" s="4"/>
      <c r="AE28" s="16">
        <v>1.4665</v>
      </c>
    </row>
    <row r="29" spans="1:32" ht="12.75">
      <c r="A29" s="17" t="s">
        <v>33</v>
      </c>
      <c r="B29" s="15">
        <v>3.44</v>
      </c>
      <c r="C29" s="15"/>
      <c r="D29" s="41">
        <v>0.171</v>
      </c>
      <c r="E29" s="41"/>
      <c r="F29" s="15">
        <v>2.9</v>
      </c>
      <c r="G29" s="15"/>
      <c r="H29" s="41">
        <v>1.698</v>
      </c>
      <c r="I29" s="41"/>
      <c r="J29" s="41">
        <v>3.6425</v>
      </c>
      <c r="K29" s="41"/>
      <c r="L29" s="41">
        <v>0.187</v>
      </c>
      <c r="M29" s="41"/>
      <c r="N29" s="15">
        <v>1.7455</v>
      </c>
      <c r="O29" s="15"/>
      <c r="P29" s="41">
        <v>0.2749</v>
      </c>
      <c r="Q29" s="41"/>
      <c r="R29" s="15">
        <v>2.9791</v>
      </c>
      <c r="S29" s="15"/>
      <c r="T29" s="41">
        <v>0.198</v>
      </c>
      <c r="U29" s="41"/>
      <c r="V29" s="15">
        <v>1.3081</v>
      </c>
      <c r="W29" s="15"/>
      <c r="X29" s="41">
        <v>1.0069</v>
      </c>
      <c r="Y29" s="41">
        <v>3.1894</v>
      </c>
      <c r="Z29" s="41"/>
      <c r="AA29" s="41">
        <v>0.2212</v>
      </c>
      <c r="AB29" s="41"/>
      <c r="AC29" s="15">
        <v>1.6116</v>
      </c>
      <c r="AD29" s="15"/>
      <c r="AE29" s="41">
        <v>0.3957</v>
      </c>
      <c r="AF29" s="41"/>
    </row>
    <row r="30" spans="1:32" ht="15" customHeight="1">
      <c r="A30" s="42" t="s">
        <v>46</v>
      </c>
      <c r="B30" s="15"/>
      <c r="C30" s="15"/>
      <c r="D30" s="41"/>
      <c r="E30" s="41"/>
      <c r="F30" s="15"/>
      <c r="G30" s="15"/>
      <c r="H30" s="41"/>
      <c r="I30" s="41"/>
      <c r="J30" s="41"/>
      <c r="K30" s="41"/>
      <c r="L30" s="41"/>
      <c r="M30" s="41"/>
      <c r="N30" s="15"/>
      <c r="O30" s="15"/>
      <c r="P30" s="41"/>
      <c r="Q30" s="41"/>
      <c r="R30" s="15"/>
      <c r="S30" s="15"/>
      <c r="T30" s="41"/>
      <c r="U30" s="41"/>
      <c r="V30" s="15"/>
      <c r="W30" s="15"/>
      <c r="X30" s="41"/>
      <c r="Y30" s="41"/>
      <c r="Z30" s="41"/>
      <c r="AA30" s="41"/>
      <c r="AB30" s="41"/>
      <c r="AC30" s="15"/>
      <c r="AD30" s="15"/>
      <c r="AE30" s="41"/>
      <c r="AF30" s="41"/>
    </row>
    <row r="31" spans="1:32" ht="12.75">
      <c r="A31" s="17" t="s">
        <v>47</v>
      </c>
      <c r="B31" s="43">
        <v>19.18</v>
      </c>
      <c r="C31" s="43"/>
      <c r="D31" s="41">
        <v>0.387</v>
      </c>
      <c r="E31" s="41"/>
      <c r="F31" s="43">
        <v>52.21</v>
      </c>
      <c r="G31" s="43"/>
      <c r="H31" s="41">
        <v>4.274</v>
      </c>
      <c r="I31" s="41"/>
      <c r="J31" s="41">
        <v>17.8711</v>
      </c>
      <c r="K31" s="41"/>
      <c r="L31" s="41">
        <v>0.4015</v>
      </c>
      <c r="M31" s="41"/>
      <c r="N31" s="43">
        <v>25.2239</v>
      </c>
      <c r="O31" s="43"/>
      <c r="P31" s="41">
        <v>1.3997</v>
      </c>
      <c r="Q31" s="41"/>
      <c r="R31" s="43">
        <v>20.7969</v>
      </c>
      <c r="S31" s="43"/>
      <c r="T31" s="41">
        <v>0.5864</v>
      </c>
      <c r="U31" s="41"/>
      <c r="V31" s="43">
        <v>54.2144</v>
      </c>
      <c r="W31" s="43"/>
      <c r="X31" s="41">
        <v>4.7307</v>
      </c>
      <c r="Y31" s="41">
        <v>19.7064</v>
      </c>
      <c r="Z31" s="41"/>
      <c r="AA31" s="41">
        <v>0.6079</v>
      </c>
      <c r="AB31" s="41"/>
      <c r="AC31" s="43">
        <v>22.914</v>
      </c>
      <c r="AD31" s="43"/>
      <c r="AE31" s="41">
        <v>1.7059</v>
      </c>
      <c r="AF31" s="41"/>
    </row>
    <row r="32" spans="1:32" ht="12.75">
      <c r="A32" s="17" t="s">
        <v>48</v>
      </c>
      <c r="B32" s="43">
        <v>45.59</v>
      </c>
      <c r="C32" s="43"/>
      <c r="D32" s="41">
        <v>0.482</v>
      </c>
      <c r="E32" s="41"/>
      <c r="F32" s="43">
        <v>27.93</v>
      </c>
      <c r="G32" s="43"/>
      <c r="H32" s="41">
        <v>3.924</v>
      </c>
      <c r="I32" s="41"/>
      <c r="J32" s="41">
        <v>45.4856</v>
      </c>
      <c r="K32" s="41"/>
      <c r="L32" s="41">
        <v>0.5374</v>
      </c>
      <c r="M32" s="41"/>
      <c r="N32" s="43">
        <v>49.5186</v>
      </c>
      <c r="O32" s="43"/>
      <c r="P32" s="41">
        <v>1.5564</v>
      </c>
      <c r="Q32" s="41"/>
      <c r="R32" s="43">
        <v>49.5166</v>
      </c>
      <c r="S32" s="43"/>
      <c r="T32" s="41">
        <v>0.7213</v>
      </c>
      <c r="U32" s="41"/>
      <c r="V32" s="43">
        <v>24.9742</v>
      </c>
      <c r="W32" s="43"/>
      <c r="X32" s="41">
        <v>3.7214</v>
      </c>
      <c r="Y32" s="41">
        <v>49.2917</v>
      </c>
      <c r="Z32" s="41"/>
      <c r="AA32" s="41">
        <v>0.721</v>
      </c>
      <c r="AB32" s="41"/>
      <c r="AC32" s="43">
        <v>56.2705</v>
      </c>
      <c r="AD32" s="43"/>
      <c r="AE32" s="41">
        <v>2.2778</v>
      </c>
      <c r="AF32" s="41"/>
    </row>
    <row r="33" spans="1:32" ht="12.75">
      <c r="A33" s="17" t="s">
        <v>49</v>
      </c>
      <c r="B33" s="43">
        <v>27.71</v>
      </c>
      <c r="C33" s="43"/>
      <c r="D33" s="41">
        <v>0.438</v>
      </c>
      <c r="E33" s="41"/>
      <c r="F33" s="43">
        <v>11.56</v>
      </c>
      <c r="G33" s="43"/>
      <c r="H33" s="41">
        <v>2.53</v>
      </c>
      <c r="I33" s="41"/>
      <c r="J33" s="41">
        <v>28.8413</v>
      </c>
      <c r="K33" s="41"/>
      <c r="L33" s="41">
        <v>0.4733</v>
      </c>
      <c r="M33" s="41"/>
      <c r="N33" s="43">
        <v>20.3832</v>
      </c>
      <c r="O33" s="43"/>
      <c r="P33" s="41">
        <v>1.231</v>
      </c>
      <c r="Q33" s="41"/>
      <c r="R33" s="43">
        <v>23.7534</v>
      </c>
      <c r="S33" s="43"/>
      <c r="T33" s="41">
        <v>0.534</v>
      </c>
      <c r="U33" s="41"/>
      <c r="V33" s="43">
        <v>15.8725</v>
      </c>
      <c r="W33" s="43"/>
      <c r="X33" s="41">
        <v>3.2954</v>
      </c>
      <c r="Y33" s="41">
        <v>24.7361</v>
      </c>
      <c r="Z33" s="41"/>
      <c r="AA33" s="41">
        <v>0.6047</v>
      </c>
      <c r="AB33" s="41"/>
      <c r="AC33" s="43">
        <v>17.3779</v>
      </c>
      <c r="AD33" s="43"/>
      <c r="AE33" s="41">
        <v>1.4186</v>
      </c>
      <c r="AF33" s="41"/>
    </row>
    <row r="34" spans="1:32" ht="12.75">
      <c r="A34" s="17" t="s">
        <v>50</v>
      </c>
      <c r="B34" s="43">
        <v>7.52</v>
      </c>
      <c r="C34" s="43"/>
      <c r="D34" s="41">
        <v>0.322</v>
      </c>
      <c r="E34" s="41"/>
      <c r="F34" s="43">
        <v>8.3</v>
      </c>
      <c r="G34" s="43"/>
      <c r="H34" s="41">
        <v>2.214</v>
      </c>
      <c r="I34" s="41"/>
      <c r="J34" s="41">
        <v>7.8019</v>
      </c>
      <c r="K34" s="41"/>
      <c r="L34" s="41">
        <v>0.3423</v>
      </c>
      <c r="M34" s="41"/>
      <c r="N34" s="43">
        <v>4.8743</v>
      </c>
      <c r="O34" s="43"/>
      <c r="P34" s="41">
        <v>0.7374</v>
      </c>
      <c r="Q34" s="41"/>
      <c r="R34" s="43">
        <v>5.9331</v>
      </c>
      <c r="S34" s="43"/>
      <c r="T34" s="41">
        <v>0.3367</v>
      </c>
      <c r="U34" s="41"/>
      <c r="V34" s="43">
        <v>4.9388</v>
      </c>
      <c r="W34" s="43"/>
      <c r="X34" s="41">
        <v>2.1551</v>
      </c>
      <c r="Y34" s="41">
        <v>6.2658</v>
      </c>
      <c r="Z34" s="41"/>
      <c r="AA34" s="41">
        <v>0.361</v>
      </c>
      <c r="AB34" s="41"/>
      <c r="AC34" s="43">
        <v>3.4377</v>
      </c>
      <c r="AD34" s="43"/>
      <c r="AE34" s="41">
        <v>0.6244</v>
      </c>
      <c r="AF34" s="41"/>
    </row>
    <row r="35" spans="1:30" ht="14.25" customHeight="1">
      <c r="A35" s="24" t="s">
        <v>4</v>
      </c>
      <c r="B35" s="4"/>
      <c r="C35" s="4"/>
      <c r="F35" s="4"/>
      <c r="G35" s="4"/>
      <c r="N35" s="4"/>
      <c r="O35" s="4"/>
      <c r="R35" s="4"/>
      <c r="S35" s="4"/>
      <c r="V35" s="4"/>
      <c r="W35" s="4"/>
      <c r="AC35" s="4"/>
      <c r="AD35" s="4"/>
    </row>
    <row r="36" spans="1:31" ht="12.75">
      <c r="A36" s="40" t="s">
        <v>5</v>
      </c>
      <c r="B36" s="4">
        <v>33.43</v>
      </c>
      <c r="C36" s="4"/>
      <c r="D36" s="16">
        <v>0.218</v>
      </c>
      <c r="F36" s="4">
        <v>30.85</v>
      </c>
      <c r="G36" s="4"/>
      <c r="H36" s="16">
        <v>4.307</v>
      </c>
      <c r="J36" s="16">
        <v>35.5725</v>
      </c>
      <c r="L36" s="16">
        <v>0.2516</v>
      </c>
      <c r="N36" s="4">
        <v>14.8149</v>
      </c>
      <c r="O36" s="4"/>
      <c r="P36" s="16">
        <v>1.1976</v>
      </c>
      <c r="R36" s="4">
        <v>24.4053</v>
      </c>
      <c r="S36" s="4"/>
      <c r="T36" s="16">
        <v>0.0947</v>
      </c>
      <c r="V36" s="4">
        <v>25.8056</v>
      </c>
      <c r="W36" s="4"/>
      <c r="X36" s="16">
        <v>4.3213</v>
      </c>
      <c r="Y36" s="16">
        <v>26.2212</v>
      </c>
      <c r="AA36" s="16">
        <v>0.2118</v>
      </c>
      <c r="AC36" s="4">
        <v>9.4154</v>
      </c>
      <c r="AD36" s="4"/>
      <c r="AE36" s="16">
        <v>1.1816</v>
      </c>
    </row>
    <row r="37" spans="1:31" ht="12.75">
      <c r="A37" s="40" t="s">
        <v>19</v>
      </c>
      <c r="B37" s="4">
        <v>30.33</v>
      </c>
      <c r="C37" s="4"/>
      <c r="D37" s="16">
        <v>0.47</v>
      </c>
      <c r="F37" s="4">
        <v>32.72</v>
      </c>
      <c r="G37" s="4"/>
      <c r="H37" s="16">
        <v>3.997</v>
      </c>
      <c r="J37" s="16">
        <v>30.6066</v>
      </c>
      <c r="L37" s="16">
        <v>0.4652</v>
      </c>
      <c r="N37" s="4">
        <v>27.4567</v>
      </c>
      <c r="O37" s="4"/>
      <c r="P37" s="16">
        <v>1.3948</v>
      </c>
      <c r="R37" s="4">
        <v>26.0713</v>
      </c>
      <c r="S37" s="4"/>
      <c r="T37" s="16">
        <v>0.533</v>
      </c>
      <c r="V37" s="4">
        <v>28.4198</v>
      </c>
      <c r="W37" s="4"/>
      <c r="X37" s="16">
        <v>4.0595</v>
      </c>
      <c r="Y37" s="16">
        <v>26.9447</v>
      </c>
      <c r="AA37" s="16">
        <v>0.5749</v>
      </c>
      <c r="AC37" s="4">
        <v>18.5243</v>
      </c>
      <c r="AD37" s="4"/>
      <c r="AE37" s="16">
        <v>1.2884</v>
      </c>
    </row>
    <row r="38" spans="1:31" ht="12.75">
      <c r="A38" s="40" t="s">
        <v>20</v>
      </c>
      <c r="B38" s="4">
        <v>17.09</v>
      </c>
      <c r="C38" s="4"/>
      <c r="D38" s="16">
        <v>0.378</v>
      </c>
      <c r="F38" s="4">
        <v>19.06</v>
      </c>
      <c r="G38" s="4"/>
      <c r="H38" s="16">
        <v>2.618</v>
      </c>
      <c r="J38" s="16">
        <v>16.7931</v>
      </c>
      <c r="L38" s="16">
        <v>0.3942</v>
      </c>
      <c r="N38" s="4">
        <v>19.3824</v>
      </c>
      <c r="O38" s="4"/>
      <c r="P38" s="16">
        <v>1.211</v>
      </c>
      <c r="R38" s="105">
        <v>21.6171</v>
      </c>
      <c r="S38" s="105"/>
      <c r="T38" s="109">
        <v>0.5499</v>
      </c>
      <c r="V38" s="16">
        <v>24.0525</v>
      </c>
      <c r="W38" s="4"/>
      <c r="X38" s="16">
        <v>4.4606</v>
      </c>
      <c r="Y38" s="109">
        <v>21.5006</v>
      </c>
      <c r="Z38" s="109"/>
      <c r="AA38" s="109">
        <v>0.5854</v>
      </c>
      <c r="AC38" s="105">
        <v>22.071</v>
      </c>
      <c r="AD38" s="105"/>
      <c r="AE38" s="109">
        <v>1.4818</v>
      </c>
    </row>
    <row r="39" spans="1:31" ht="12.75">
      <c r="A39" s="40" t="s">
        <v>21</v>
      </c>
      <c r="B39" s="4">
        <v>19.16</v>
      </c>
      <c r="C39" s="4"/>
      <c r="D39" s="16">
        <v>0.415</v>
      </c>
      <c r="F39" s="4">
        <v>17.37</v>
      </c>
      <c r="G39" s="4"/>
      <c r="H39" s="16">
        <v>2.652</v>
      </c>
      <c r="J39" s="16">
        <v>17.0278</v>
      </c>
      <c r="L39" s="16">
        <v>0.4214</v>
      </c>
      <c r="N39" s="4">
        <v>38.3461</v>
      </c>
      <c r="O39" s="4"/>
      <c r="P39" s="16">
        <v>1.4039</v>
      </c>
      <c r="R39" s="105">
        <v>27.9064</v>
      </c>
      <c r="S39" s="105"/>
      <c r="T39" s="109">
        <v>0.5193</v>
      </c>
      <c r="V39" s="4">
        <v>21.7222</v>
      </c>
      <c r="W39" s="4"/>
      <c r="X39" s="16">
        <v>3.7919</v>
      </c>
      <c r="Y39" s="109">
        <v>25.3335</v>
      </c>
      <c r="Z39" s="109"/>
      <c r="AA39" s="109">
        <v>0.6017</v>
      </c>
      <c r="AC39" s="105">
        <v>49.9893</v>
      </c>
      <c r="AD39" s="105"/>
      <c r="AE39" s="109">
        <v>1.9015</v>
      </c>
    </row>
    <row r="40" spans="1:30" ht="15" customHeight="1">
      <c r="A40" s="24" t="s">
        <v>56</v>
      </c>
      <c r="B40" s="4"/>
      <c r="C40" s="4"/>
      <c r="F40" s="4"/>
      <c r="G40" s="4"/>
      <c r="N40" s="4"/>
      <c r="O40" s="4"/>
      <c r="R40" s="4"/>
      <c r="S40" s="4"/>
      <c r="V40" s="4"/>
      <c r="W40" s="4"/>
      <c r="AC40" s="4"/>
      <c r="AD40" s="4"/>
    </row>
    <row r="41" spans="1:31" ht="12.75">
      <c r="A41" s="40" t="s">
        <v>26</v>
      </c>
      <c r="B41" s="4">
        <v>36.53</v>
      </c>
      <c r="C41" s="4"/>
      <c r="D41" s="16">
        <v>0.425</v>
      </c>
      <c r="F41" s="4">
        <v>18.86</v>
      </c>
      <c r="G41" s="4"/>
      <c r="H41" s="16">
        <v>2.88</v>
      </c>
      <c r="J41" s="16">
        <v>38.9852</v>
      </c>
      <c r="L41" s="16">
        <v>0.4643</v>
      </c>
      <c r="N41" s="4">
        <v>17.8234</v>
      </c>
      <c r="O41" s="4"/>
      <c r="P41" s="16">
        <v>1.1481</v>
      </c>
      <c r="R41" s="4">
        <v>31.764</v>
      </c>
      <c r="S41" s="4"/>
      <c r="T41" s="16">
        <v>0.5434</v>
      </c>
      <c r="V41" s="4">
        <v>24.5488</v>
      </c>
      <c r="W41" s="4"/>
      <c r="X41" s="16">
        <v>4.2389</v>
      </c>
      <c r="Y41" s="16">
        <v>34.2465</v>
      </c>
      <c r="AA41" s="16">
        <v>0.5996</v>
      </c>
      <c r="AC41" s="4">
        <v>13.1059</v>
      </c>
      <c r="AD41" s="4"/>
      <c r="AE41" s="16">
        <v>1.2428</v>
      </c>
    </row>
    <row r="42" spans="1:31" ht="12.75">
      <c r="A42" s="40" t="s">
        <v>24</v>
      </c>
      <c r="B42" s="4">
        <v>30.24</v>
      </c>
      <c r="C42" s="4"/>
      <c r="D42" s="16">
        <v>0.432</v>
      </c>
      <c r="F42" s="4">
        <v>33.74</v>
      </c>
      <c r="G42" s="4"/>
      <c r="H42" s="16">
        <v>3.853</v>
      </c>
      <c r="J42" s="16">
        <v>30.9667</v>
      </c>
      <c r="L42" s="16">
        <v>0.4781</v>
      </c>
      <c r="N42" s="4">
        <v>23.2416</v>
      </c>
      <c r="O42" s="4"/>
      <c r="P42" s="16">
        <v>1.1927</v>
      </c>
      <c r="R42" s="4">
        <v>31.6882</v>
      </c>
      <c r="S42" s="4"/>
      <c r="T42" s="16">
        <v>0.6239</v>
      </c>
      <c r="V42" s="4">
        <v>30.8455</v>
      </c>
      <c r="W42" s="4"/>
      <c r="X42" s="16">
        <v>4.6037</v>
      </c>
      <c r="Y42" s="16">
        <v>32.5955</v>
      </c>
      <c r="AA42" s="16">
        <v>0.6833</v>
      </c>
      <c r="AC42" s="4">
        <v>24.5092</v>
      </c>
      <c r="AD42" s="4"/>
      <c r="AE42" s="16">
        <v>1.3486</v>
      </c>
    </row>
    <row r="43" spans="1:31" ht="12.75">
      <c r="A43" s="40" t="s">
        <v>23</v>
      </c>
      <c r="B43" s="4">
        <v>16.48</v>
      </c>
      <c r="C43" s="4"/>
      <c r="D43" s="16">
        <v>0.362</v>
      </c>
      <c r="F43" s="4">
        <v>25.09</v>
      </c>
      <c r="G43" s="4"/>
      <c r="H43" s="16">
        <v>3.494</v>
      </c>
      <c r="J43" s="16">
        <v>15.1756</v>
      </c>
      <c r="L43" s="16">
        <v>0.3257</v>
      </c>
      <c r="N43" s="4">
        <v>26.5573</v>
      </c>
      <c r="O43" s="4"/>
      <c r="P43" s="16">
        <v>1.2842</v>
      </c>
      <c r="R43" s="4">
        <v>19.3236</v>
      </c>
      <c r="S43" s="4"/>
      <c r="T43" s="16">
        <v>0.5452</v>
      </c>
      <c r="V43" s="4">
        <v>24.9652</v>
      </c>
      <c r="W43" s="4"/>
      <c r="X43" s="16">
        <v>3.919</v>
      </c>
      <c r="Y43" s="16">
        <v>17.7549</v>
      </c>
      <c r="AA43" s="16">
        <v>0.5725</v>
      </c>
      <c r="AC43" s="4">
        <v>30.8958</v>
      </c>
      <c r="AD43" s="4"/>
      <c r="AE43" s="16">
        <v>1.5092</v>
      </c>
    </row>
    <row r="44" spans="1:31" ht="12.75">
      <c r="A44" s="40" t="s">
        <v>22</v>
      </c>
      <c r="B44" s="4">
        <v>16.75</v>
      </c>
      <c r="C44" s="4"/>
      <c r="D44" s="16">
        <v>0.412</v>
      </c>
      <c r="F44" s="4">
        <v>22.31</v>
      </c>
      <c r="G44" s="4"/>
      <c r="H44" s="16">
        <v>4.168</v>
      </c>
      <c r="J44" s="16">
        <v>14.8726</v>
      </c>
      <c r="L44" s="16">
        <v>0.4005</v>
      </c>
      <c r="N44" s="4">
        <v>32.3776</v>
      </c>
      <c r="O44" s="4"/>
      <c r="P44" s="16">
        <v>1.1951</v>
      </c>
      <c r="R44" s="4">
        <v>17.2242</v>
      </c>
      <c r="S44" s="4"/>
      <c r="T44" s="16">
        <v>0.4719</v>
      </c>
      <c r="V44" s="4">
        <v>19.6405</v>
      </c>
      <c r="W44" s="4"/>
      <c r="X44" s="16">
        <v>3.6714</v>
      </c>
      <c r="Y44" s="16">
        <v>15.4031</v>
      </c>
      <c r="AA44" s="16">
        <v>0.5247</v>
      </c>
      <c r="AC44" s="4">
        <v>31.4891</v>
      </c>
      <c r="AD44" s="4"/>
      <c r="AE44" s="16">
        <v>1.5591</v>
      </c>
    </row>
    <row r="45" spans="1:30" ht="15" customHeight="1">
      <c r="A45" s="24" t="s">
        <v>68</v>
      </c>
      <c r="B45" s="4"/>
      <c r="C45" s="4"/>
      <c r="F45" s="4"/>
      <c r="G45" s="4"/>
      <c r="N45" s="4"/>
      <c r="O45" s="4"/>
      <c r="R45" s="4"/>
      <c r="S45" s="4"/>
      <c r="V45" s="4"/>
      <c r="W45" s="4"/>
      <c r="AC45" s="4"/>
      <c r="AD45" s="4"/>
    </row>
    <row r="46" spans="1:31" ht="12.75">
      <c r="A46" s="40" t="s">
        <v>304</v>
      </c>
      <c r="B46" s="105">
        <v>74.5467</v>
      </c>
      <c r="C46" s="4"/>
      <c r="D46" s="16">
        <v>0.2246</v>
      </c>
      <c r="F46" s="105">
        <v>67.6269</v>
      </c>
      <c r="G46" s="105"/>
      <c r="H46" s="109">
        <v>3.8089</v>
      </c>
      <c r="J46" s="16">
        <v>73.2496</v>
      </c>
      <c r="L46" s="16">
        <v>0.2754</v>
      </c>
      <c r="N46" s="4">
        <v>87.2084</v>
      </c>
      <c r="O46" s="4"/>
      <c r="P46" s="16">
        <v>1.0342</v>
      </c>
      <c r="R46" s="4">
        <v>79.24</v>
      </c>
      <c r="S46" s="4"/>
      <c r="T46" s="16">
        <v>0.1006</v>
      </c>
      <c r="V46" s="105">
        <v>72.4416</v>
      </c>
      <c r="W46" s="105"/>
      <c r="X46" s="109">
        <v>4.9053</v>
      </c>
      <c r="Y46" s="16">
        <v>77.9487</v>
      </c>
      <c r="AA46" s="16">
        <v>0.2081</v>
      </c>
      <c r="AC46" s="4">
        <v>91.0649</v>
      </c>
      <c r="AD46" s="4"/>
      <c r="AE46" s="16">
        <v>1.1901</v>
      </c>
    </row>
    <row r="47" spans="1:31" ht="12.75">
      <c r="A47" s="40" t="s">
        <v>64</v>
      </c>
      <c r="B47" s="106">
        <v>12.43</v>
      </c>
      <c r="C47" s="106"/>
      <c r="D47" s="107">
        <v>0.338</v>
      </c>
      <c r="E47" s="107"/>
      <c r="F47" s="106">
        <v>14.15</v>
      </c>
      <c r="G47" s="106"/>
      <c r="H47" s="107">
        <v>2.587</v>
      </c>
      <c r="I47" s="107"/>
      <c r="J47" s="107">
        <v>12.7852</v>
      </c>
      <c r="K47" s="107"/>
      <c r="L47" s="107">
        <v>0.3818</v>
      </c>
      <c r="M47" s="107"/>
      <c r="N47" s="106">
        <v>8.9839</v>
      </c>
      <c r="O47" s="106"/>
      <c r="P47" s="107">
        <v>0.9056</v>
      </c>
      <c r="Q47" s="107"/>
      <c r="R47" s="106">
        <v>11.2545</v>
      </c>
      <c r="S47" s="106"/>
      <c r="T47" s="107">
        <v>0.3412</v>
      </c>
      <c r="U47" s="107"/>
      <c r="V47" s="106">
        <v>18.0634</v>
      </c>
      <c r="W47" s="106"/>
      <c r="X47" s="107">
        <v>3.217</v>
      </c>
      <c r="Y47" s="107">
        <v>11.4831</v>
      </c>
      <c r="Z47" s="107"/>
      <c r="AA47" s="107">
        <v>0.3985</v>
      </c>
      <c r="AB47" s="107"/>
      <c r="AC47" s="106">
        <v>8.0345</v>
      </c>
      <c r="AD47" s="106"/>
      <c r="AE47" s="107">
        <v>1.0119</v>
      </c>
    </row>
    <row r="48" spans="1:32" ht="12.75">
      <c r="A48" s="17" t="s">
        <v>25</v>
      </c>
      <c r="B48" s="108">
        <v>25.4533</v>
      </c>
      <c r="C48" s="108"/>
      <c r="D48" s="110">
        <v>0.2246</v>
      </c>
      <c r="E48" s="41"/>
      <c r="F48" s="108">
        <v>32.3731</v>
      </c>
      <c r="G48" s="108"/>
      <c r="H48" s="110">
        <v>3.8089</v>
      </c>
      <c r="I48" s="41"/>
      <c r="J48" s="41">
        <v>26.7504</v>
      </c>
      <c r="K48" s="41"/>
      <c r="L48" s="41">
        <v>0.2754</v>
      </c>
      <c r="M48" s="41"/>
      <c r="N48" s="15">
        <v>12.7916</v>
      </c>
      <c r="O48" s="15"/>
      <c r="P48" s="41">
        <v>1.0342</v>
      </c>
      <c r="Q48" s="41"/>
      <c r="R48" s="15">
        <v>20.76</v>
      </c>
      <c r="S48" s="15"/>
      <c r="T48" s="41">
        <v>0.1006</v>
      </c>
      <c r="U48" s="41"/>
      <c r="V48" s="108">
        <v>27.5584</v>
      </c>
      <c r="W48" s="108"/>
      <c r="X48" s="110">
        <v>4.9053</v>
      </c>
      <c r="Y48" s="41">
        <v>22.0513</v>
      </c>
      <c r="Z48" s="41"/>
      <c r="AA48" s="41">
        <v>0.2081</v>
      </c>
      <c r="AB48" s="41"/>
      <c r="AC48" s="15">
        <v>8.9351</v>
      </c>
      <c r="AD48" s="15"/>
      <c r="AE48" s="41">
        <v>1.1904</v>
      </c>
      <c r="AF48" s="41"/>
    </row>
    <row r="49" spans="1:32" ht="15" customHeight="1">
      <c r="A49" s="13" t="s">
        <v>74</v>
      </c>
      <c r="B49" s="15"/>
      <c r="C49" s="15"/>
      <c r="D49" s="41"/>
      <c r="E49" s="41"/>
      <c r="F49" s="15"/>
      <c r="G49" s="15"/>
      <c r="H49" s="41"/>
      <c r="I49" s="41"/>
      <c r="J49" s="41"/>
      <c r="K49" s="41"/>
      <c r="L49" s="41"/>
      <c r="M49" s="41"/>
      <c r="N49" s="15"/>
      <c r="O49" s="15"/>
      <c r="P49" s="41"/>
      <c r="Q49" s="41"/>
      <c r="R49" s="15"/>
      <c r="S49" s="15"/>
      <c r="T49" s="41"/>
      <c r="U49" s="41"/>
      <c r="V49" s="15"/>
      <c r="W49" s="15"/>
      <c r="X49" s="41"/>
      <c r="Y49" s="41"/>
      <c r="Z49" s="41"/>
      <c r="AA49" s="41"/>
      <c r="AB49" s="41"/>
      <c r="AC49" s="15"/>
      <c r="AD49" s="15"/>
      <c r="AE49" s="41"/>
      <c r="AF49" s="41"/>
    </row>
    <row r="50" spans="1:32" ht="12.75">
      <c r="A50" s="17" t="s">
        <v>75</v>
      </c>
      <c r="B50" s="15">
        <v>20.3643</v>
      </c>
      <c r="C50" s="15"/>
      <c r="D50" s="41">
        <v>0.2057</v>
      </c>
      <c r="E50" s="41"/>
      <c r="F50" s="15">
        <v>13.3597</v>
      </c>
      <c r="G50" s="15"/>
      <c r="H50" s="41">
        <v>3.3451</v>
      </c>
      <c r="I50" s="41"/>
      <c r="J50" s="41">
        <v>19.8891</v>
      </c>
      <c r="K50" s="41"/>
      <c r="L50" s="41">
        <v>0.2601</v>
      </c>
      <c r="M50" s="41"/>
      <c r="N50" s="15">
        <v>25.7852</v>
      </c>
      <c r="O50" s="15"/>
      <c r="P50" s="41">
        <v>1.1015</v>
      </c>
      <c r="Q50" s="41"/>
      <c r="R50" s="15">
        <v>18.1833</v>
      </c>
      <c r="S50" s="15"/>
      <c r="T50" s="41">
        <v>0.0752</v>
      </c>
      <c r="U50" s="41"/>
      <c r="V50" s="15">
        <v>15.335</v>
      </c>
      <c r="W50" s="15"/>
      <c r="X50" s="41">
        <v>4.5092</v>
      </c>
      <c r="Y50" s="41">
        <v>17.441</v>
      </c>
      <c r="Z50" s="41"/>
      <c r="AA50" s="41">
        <v>0.2134</v>
      </c>
      <c r="AB50" s="41"/>
      <c r="AC50" s="15">
        <v>24.7684</v>
      </c>
      <c r="AD50" s="15"/>
      <c r="AE50" s="41">
        <v>1.6035</v>
      </c>
      <c r="AF50" s="41"/>
    </row>
    <row r="51" spans="1:32" ht="12.75">
      <c r="A51" s="17" t="s">
        <v>76</v>
      </c>
      <c r="B51" s="15">
        <v>34.6031</v>
      </c>
      <c r="C51" s="15"/>
      <c r="D51" s="41">
        <v>0.2292</v>
      </c>
      <c r="E51" s="41"/>
      <c r="F51" s="15">
        <v>41.8028</v>
      </c>
      <c r="G51" s="15"/>
      <c r="H51" s="41">
        <v>4.3579</v>
      </c>
      <c r="I51" s="41"/>
      <c r="J51" s="41">
        <v>34.7354</v>
      </c>
      <c r="K51" s="41"/>
      <c r="L51" s="41">
        <v>0.2704</v>
      </c>
      <c r="M51" s="41"/>
      <c r="N51" s="15">
        <v>32.1544</v>
      </c>
      <c r="O51" s="15"/>
      <c r="P51" s="41">
        <v>1.1825</v>
      </c>
      <c r="Q51" s="41"/>
      <c r="R51" s="15">
        <v>33.9845</v>
      </c>
      <c r="S51" s="15"/>
      <c r="T51" s="41">
        <v>0.0957</v>
      </c>
      <c r="U51" s="41"/>
      <c r="V51" s="15">
        <v>40.5712</v>
      </c>
      <c r="W51" s="15"/>
      <c r="X51" s="41">
        <v>4.9642</v>
      </c>
      <c r="Y51" s="41">
        <v>34.7707</v>
      </c>
      <c r="Z51" s="41"/>
      <c r="AA51" s="41">
        <v>0.2077</v>
      </c>
      <c r="AB51" s="41"/>
      <c r="AC51" s="15">
        <v>26.2928</v>
      </c>
      <c r="AD51" s="15"/>
      <c r="AE51" s="41">
        <v>1.4067</v>
      </c>
      <c r="AF51" s="41"/>
    </row>
    <row r="52" spans="1:32" ht="12.75">
      <c r="A52" s="17" t="s">
        <v>77</v>
      </c>
      <c r="B52" s="15">
        <v>23.9907</v>
      </c>
      <c r="C52" s="15"/>
      <c r="D52" s="41">
        <v>0.2263</v>
      </c>
      <c r="E52" s="41"/>
      <c r="F52" s="15">
        <v>19.518</v>
      </c>
      <c r="G52" s="15"/>
      <c r="H52" s="41">
        <v>3.1259</v>
      </c>
      <c r="I52" s="41"/>
      <c r="J52" s="41">
        <v>23.8285</v>
      </c>
      <c r="K52" s="41"/>
      <c r="L52" s="41">
        <v>0.2755</v>
      </c>
      <c r="M52" s="41"/>
      <c r="N52" s="15">
        <v>26.215</v>
      </c>
      <c r="O52" s="15"/>
      <c r="P52" s="41">
        <v>1.274</v>
      </c>
      <c r="Q52" s="41"/>
      <c r="R52" s="15">
        <v>23.5654</v>
      </c>
      <c r="S52" s="15"/>
      <c r="T52" s="41">
        <v>0.1014</v>
      </c>
      <c r="U52" s="41"/>
      <c r="V52" s="15">
        <v>21.7608</v>
      </c>
      <c r="W52" s="15"/>
      <c r="X52" s="41">
        <v>3.8115</v>
      </c>
      <c r="Y52" s="41">
        <v>22.788</v>
      </c>
      <c r="Z52" s="41"/>
      <c r="AA52" s="41">
        <v>0.3089</v>
      </c>
      <c r="AB52" s="41"/>
      <c r="AC52" s="15">
        <v>30.2255</v>
      </c>
      <c r="AD52" s="15"/>
      <c r="AE52" s="41">
        <v>2.0195</v>
      </c>
      <c r="AF52" s="41"/>
    </row>
    <row r="53" spans="1:32" ht="12.75">
      <c r="A53" s="21" t="s">
        <v>78</v>
      </c>
      <c r="B53" s="25">
        <v>21.042</v>
      </c>
      <c r="C53" s="25"/>
      <c r="D53" s="26">
        <v>0.1956</v>
      </c>
      <c r="E53" s="26"/>
      <c r="F53" s="25">
        <v>25.3195</v>
      </c>
      <c r="G53" s="25"/>
      <c r="H53" s="26">
        <v>3.7703</v>
      </c>
      <c r="I53" s="26"/>
      <c r="J53" s="26">
        <v>21.547</v>
      </c>
      <c r="K53" s="26"/>
      <c r="L53" s="26">
        <v>0.2539</v>
      </c>
      <c r="M53" s="26"/>
      <c r="N53" s="25">
        <v>15.8453</v>
      </c>
      <c r="O53" s="25"/>
      <c r="P53" s="26">
        <v>0.9483</v>
      </c>
      <c r="Q53" s="26"/>
      <c r="R53" s="25">
        <v>24.2667</v>
      </c>
      <c r="S53" s="25"/>
      <c r="T53" s="26">
        <v>0.0829</v>
      </c>
      <c r="U53" s="26"/>
      <c r="V53" s="25">
        <v>22.3321</v>
      </c>
      <c r="W53" s="25"/>
      <c r="X53" s="26">
        <v>3.7725</v>
      </c>
      <c r="Y53" s="26">
        <v>25.0003</v>
      </c>
      <c r="Z53" s="26"/>
      <c r="AA53" s="26">
        <v>0.1918</v>
      </c>
      <c r="AB53" s="26"/>
      <c r="AC53" s="25">
        <v>18.7134</v>
      </c>
      <c r="AD53" s="25"/>
      <c r="AE53" s="26">
        <v>1.1969</v>
      </c>
      <c r="AF53" s="41"/>
    </row>
    <row r="54" spans="1:32" ht="15.75" customHeight="1">
      <c r="A54" s="160" t="s">
        <v>69</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53"/>
    </row>
    <row r="55" spans="1:31" ht="16.5" customHeight="1">
      <c r="A55" s="161" t="s">
        <v>62</v>
      </c>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row>
    <row r="56" spans="1:32" ht="28.5" customHeight="1">
      <c r="A56" s="159" t="s">
        <v>70</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49"/>
    </row>
    <row r="57" spans="1:31" ht="15" customHeight="1">
      <c r="A57" s="138" t="s">
        <v>86</v>
      </c>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row>
    <row r="58" spans="1:32" ht="29.25" customHeight="1">
      <c r="A58" s="157" t="s">
        <v>63</v>
      </c>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49"/>
    </row>
    <row r="59" ht="11.25" customHeight="1"/>
  </sheetData>
  <mergeCells count="17">
    <mergeCell ref="A57:AE57"/>
    <mergeCell ref="N4:P4"/>
    <mergeCell ref="B4:D4"/>
    <mergeCell ref="F4:H4"/>
    <mergeCell ref="A56:AE56"/>
    <mergeCell ref="J4:L4"/>
    <mergeCell ref="Y4:AA4"/>
    <mergeCell ref="A58:AE58"/>
    <mergeCell ref="A1:AE1"/>
    <mergeCell ref="A2:AE2"/>
    <mergeCell ref="A54:AE54"/>
    <mergeCell ref="A55:AE55"/>
    <mergeCell ref="B3:P3"/>
    <mergeCell ref="R3:AE3"/>
    <mergeCell ref="R4:T4"/>
    <mergeCell ref="V4:X4"/>
    <mergeCell ref="AC4:AE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P14"/>
  <sheetViews>
    <sheetView workbookViewId="0" topLeftCell="A1">
      <selection activeCell="F7" sqref="F7"/>
    </sheetView>
  </sheetViews>
  <sheetFormatPr defaultColWidth="9.140625" defaultRowHeight="12.75"/>
  <cols>
    <col min="1" max="1" width="45.8515625" style="1" customWidth="1"/>
    <col min="2" max="2" width="7.57421875" style="1" bestFit="1" customWidth="1"/>
    <col min="3" max="3" width="0.85546875" style="1" customWidth="1"/>
    <col min="4" max="4" width="6.7109375" style="1" bestFit="1" customWidth="1"/>
    <col min="5" max="5" width="0.85546875" style="1" customWidth="1"/>
    <col min="6" max="6" width="6.7109375" style="1" bestFit="1" customWidth="1"/>
    <col min="7" max="7" width="0.85546875" style="1" customWidth="1"/>
    <col min="8" max="8" width="4.00390625" style="1" bestFit="1" customWidth="1"/>
    <col min="9" max="9" width="1.7109375" style="1" customWidth="1"/>
    <col min="10" max="10" width="7.57421875" style="1" bestFit="1" customWidth="1"/>
    <col min="11" max="11" width="0.85546875" style="1" customWidth="1"/>
    <col min="12" max="12" width="6.7109375" style="1" bestFit="1" customWidth="1"/>
    <col min="13" max="13" width="0.85546875" style="1" customWidth="1"/>
    <col min="14" max="14" width="6.7109375" style="1" bestFit="1" customWidth="1"/>
    <col min="15" max="15" width="0.85546875" style="1" customWidth="1"/>
    <col min="16" max="16" width="4.00390625" style="1" bestFit="1" customWidth="1"/>
    <col min="17" max="16384" width="9.140625" style="1" customWidth="1"/>
  </cols>
  <sheetData>
    <row r="1" spans="1:16" ht="12.75">
      <c r="A1" s="165" t="s">
        <v>112</v>
      </c>
      <c r="B1" s="165"/>
      <c r="C1" s="165"/>
      <c r="D1" s="165"/>
      <c r="E1" s="165"/>
      <c r="F1" s="165"/>
      <c r="G1" s="139"/>
      <c r="H1" s="139"/>
      <c r="I1" s="139"/>
      <c r="J1" s="139"/>
      <c r="K1" s="139"/>
      <c r="L1" s="139"/>
      <c r="M1" s="139"/>
      <c r="N1" s="139"/>
      <c r="O1" s="139"/>
      <c r="P1" s="139"/>
    </row>
    <row r="2" spans="1:16" ht="12.75">
      <c r="A2" s="165" t="s">
        <v>98</v>
      </c>
      <c r="B2" s="139"/>
      <c r="C2" s="139"/>
      <c r="D2" s="139"/>
      <c r="E2" s="139"/>
      <c r="F2" s="139"/>
      <c r="G2" s="139"/>
      <c r="H2" s="139"/>
      <c r="I2" s="139"/>
      <c r="J2" s="139"/>
      <c r="K2" s="139"/>
      <c r="L2" s="139"/>
      <c r="M2" s="139"/>
      <c r="N2" s="139"/>
      <c r="O2" s="139"/>
      <c r="P2" s="139"/>
    </row>
    <row r="3" spans="1:16" ht="6" customHeight="1">
      <c r="A3" s="166"/>
      <c r="B3" s="150"/>
      <c r="C3" s="150"/>
      <c r="D3" s="150"/>
      <c r="E3" s="150"/>
      <c r="F3" s="150"/>
      <c r="G3" s="150"/>
      <c r="H3" s="150"/>
      <c r="I3" s="150"/>
      <c r="J3" s="150"/>
      <c r="K3" s="150"/>
      <c r="L3" s="150"/>
      <c r="M3" s="150"/>
      <c r="N3" s="150"/>
      <c r="O3" s="150"/>
      <c r="P3" s="150"/>
    </row>
    <row r="4" spans="1:16" ht="15.75" customHeight="1">
      <c r="A4" s="3"/>
      <c r="B4" s="141" t="s">
        <v>97</v>
      </c>
      <c r="C4" s="141"/>
      <c r="D4" s="141"/>
      <c r="E4" s="141"/>
      <c r="F4" s="141"/>
      <c r="G4" s="141"/>
      <c r="H4" s="141"/>
      <c r="J4" s="141" t="s">
        <v>96</v>
      </c>
      <c r="K4" s="141"/>
      <c r="L4" s="141"/>
      <c r="M4" s="141"/>
      <c r="N4" s="141"/>
      <c r="O4" s="141"/>
      <c r="P4" s="141"/>
    </row>
    <row r="5" spans="1:16" ht="12.75" customHeight="1">
      <c r="A5" s="2" t="s">
        <v>89</v>
      </c>
      <c r="B5" s="57" t="s">
        <v>91</v>
      </c>
      <c r="C5" s="57"/>
      <c r="D5" s="57" t="s">
        <v>1</v>
      </c>
      <c r="E5" s="5" t="s">
        <v>8</v>
      </c>
      <c r="F5" s="22" t="s">
        <v>27</v>
      </c>
      <c r="G5" s="47"/>
      <c r="H5" s="22" t="s">
        <v>1</v>
      </c>
      <c r="I5" s="2"/>
      <c r="J5" s="57" t="s">
        <v>91</v>
      </c>
      <c r="K5" s="57"/>
      <c r="L5" s="57" t="s">
        <v>1</v>
      </c>
      <c r="M5" s="5" t="s">
        <v>8</v>
      </c>
      <c r="N5" s="22" t="s">
        <v>27</v>
      </c>
      <c r="O5" s="47"/>
      <c r="P5" s="22" t="s">
        <v>1</v>
      </c>
    </row>
    <row r="6" spans="1:16" ht="12.75">
      <c r="A6" s="42" t="s">
        <v>92</v>
      </c>
      <c r="B6" s="63">
        <v>935149.4478</v>
      </c>
      <c r="C6" s="37"/>
      <c r="D6" s="63">
        <v>85794.6118</v>
      </c>
      <c r="E6" s="37"/>
      <c r="F6" s="4">
        <v>85.3509</v>
      </c>
      <c r="G6" s="42"/>
      <c r="H6" s="16">
        <v>2.4104</v>
      </c>
      <c r="J6" s="65">
        <v>341313.9129</v>
      </c>
      <c r="L6" s="65">
        <v>54851.6822</v>
      </c>
      <c r="N6" s="4">
        <v>31.1517</v>
      </c>
      <c r="P6" s="16">
        <v>3.9727</v>
      </c>
    </row>
    <row r="7" spans="1:16" ht="12.75">
      <c r="A7" s="42" t="s">
        <v>90</v>
      </c>
      <c r="B7" s="63">
        <v>747574.7491</v>
      </c>
      <c r="C7" s="37"/>
      <c r="D7" s="63">
        <v>74207.3749</v>
      </c>
      <c r="E7" s="37"/>
      <c r="F7" s="4">
        <v>68.231</v>
      </c>
      <c r="H7" s="66">
        <v>4.5372</v>
      </c>
      <c r="J7" s="65">
        <v>180456.668</v>
      </c>
      <c r="L7" s="65">
        <v>36071.4521</v>
      </c>
      <c r="N7" s="4">
        <v>16.4703</v>
      </c>
      <c r="P7" s="16">
        <v>3.1204</v>
      </c>
    </row>
    <row r="8" spans="1:16" ht="12.75">
      <c r="A8" s="42" t="s">
        <v>93</v>
      </c>
      <c r="B8" s="63">
        <v>792652.2025</v>
      </c>
      <c r="C8" s="37"/>
      <c r="D8" s="63">
        <v>86911.9851</v>
      </c>
      <c r="E8" s="37"/>
      <c r="F8" s="4">
        <v>72.3452</v>
      </c>
      <c r="G8" s="42"/>
      <c r="H8" s="16">
        <v>4.0054</v>
      </c>
      <c r="J8" s="65">
        <v>326858.5127</v>
      </c>
      <c r="L8" s="65">
        <v>53628.3258</v>
      </c>
      <c r="N8" s="4">
        <v>29.8323</v>
      </c>
      <c r="P8" s="16">
        <v>4.2687</v>
      </c>
    </row>
    <row r="9" spans="1:16" ht="12.75">
      <c r="A9" s="42" t="s">
        <v>94</v>
      </c>
      <c r="B9" s="63">
        <v>174419.3575</v>
      </c>
      <c r="C9" s="37"/>
      <c r="D9" s="63">
        <v>39622.2849</v>
      </c>
      <c r="E9" s="37"/>
      <c r="F9" s="4">
        <v>15.9192</v>
      </c>
      <c r="G9" s="42"/>
      <c r="H9" s="16">
        <v>3.3169</v>
      </c>
      <c r="J9" s="65">
        <v>71383.8208</v>
      </c>
      <c r="L9" s="65">
        <v>19402.1864</v>
      </c>
      <c r="N9" s="4">
        <v>6.5152</v>
      </c>
      <c r="P9" s="16">
        <v>1.6901</v>
      </c>
    </row>
    <row r="10" spans="1:16" ht="12.75">
      <c r="A10" s="42" t="s">
        <v>95</v>
      </c>
      <c r="B10" s="63">
        <v>316316.9158</v>
      </c>
      <c r="C10" s="37"/>
      <c r="D10" s="63">
        <v>57136.3528</v>
      </c>
      <c r="E10" s="37"/>
      <c r="F10" s="4">
        <v>28.8702</v>
      </c>
      <c r="G10" s="42"/>
      <c r="H10" s="16">
        <v>4.3235</v>
      </c>
      <c r="J10" s="65">
        <v>78688.4991</v>
      </c>
      <c r="L10" s="65">
        <v>24717.7989</v>
      </c>
      <c r="N10" s="4">
        <v>7.1819</v>
      </c>
      <c r="P10" s="16">
        <v>2.1134</v>
      </c>
    </row>
    <row r="11" spans="1:16" ht="12.75">
      <c r="A11" s="47" t="s">
        <v>59</v>
      </c>
      <c r="B11" s="64">
        <v>220745.3349</v>
      </c>
      <c r="C11" s="44"/>
      <c r="D11" s="64">
        <v>48435.7685</v>
      </c>
      <c r="E11" s="44"/>
      <c r="F11" s="25">
        <v>20.1474</v>
      </c>
      <c r="G11" s="47"/>
      <c r="H11" s="26">
        <v>4.0083</v>
      </c>
      <c r="I11" s="2"/>
      <c r="J11" s="64">
        <v>96950.7448</v>
      </c>
      <c r="K11" s="2"/>
      <c r="L11" s="64">
        <v>21983.7753</v>
      </c>
      <c r="M11" s="2"/>
      <c r="N11" s="25">
        <v>8.8487</v>
      </c>
      <c r="O11" s="2"/>
      <c r="P11" s="26">
        <v>2.0713</v>
      </c>
    </row>
    <row r="12" spans="1:16" ht="38.25" customHeight="1">
      <c r="A12" s="152" t="s">
        <v>122</v>
      </c>
      <c r="B12" s="152"/>
      <c r="C12" s="152"/>
      <c r="D12" s="152"/>
      <c r="E12" s="152"/>
      <c r="F12" s="152"/>
      <c r="G12" s="154"/>
      <c r="H12" s="154"/>
      <c r="I12" s="154"/>
      <c r="J12" s="154"/>
      <c r="K12" s="154"/>
      <c r="L12" s="154"/>
      <c r="M12" s="154"/>
      <c r="N12" s="154"/>
      <c r="O12" s="154"/>
      <c r="P12" s="154"/>
    </row>
    <row r="13" spans="1:16" ht="29.25" customHeight="1">
      <c r="A13" s="157" t="s">
        <v>120</v>
      </c>
      <c r="B13" s="156"/>
      <c r="C13" s="156"/>
      <c r="D13" s="156"/>
      <c r="E13" s="156"/>
      <c r="F13" s="156"/>
      <c r="G13" s="139"/>
      <c r="H13" s="139"/>
      <c r="I13" s="139"/>
      <c r="J13" s="139"/>
      <c r="K13" s="139"/>
      <c r="L13" s="139"/>
      <c r="M13" s="139"/>
      <c r="N13" s="139"/>
      <c r="O13" s="139"/>
      <c r="P13" s="139"/>
    </row>
    <row r="14" spans="1:16" ht="28.5" customHeight="1">
      <c r="A14" s="148" t="s">
        <v>121</v>
      </c>
      <c r="B14" s="149"/>
      <c r="C14" s="149"/>
      <c r="D14" s="149"/>
      <c r="E14" s="149"/>
      <c r="F14" s="149"/>
      <c r="G14" s="150"/>
      <c r="H14" s="150"/>
      <c r="I14" s="150"/>
      <c r="J14" s="150"/>
      <c r="K14" s="150"/>
      <c r="L14" s="150"/>
      <c r="M14" s="150"/>
      <c r="N14" s="150"/>
      <c r="O14" s="150"/>
      <c r="P14" s="150"/>
    </row>
  </sheetData>
  <mergeCells count="8">
    <mergeCell ref="A13:P13"/>
    <mergeCell ref="A14:P14"/>
    <mergeCell ref="B4:H4"/>
    <mergeCell ref="A1:P1"/>
    <mergeCell ref="A2:P2"/>
    <mergeCell ref="A3:P3"/>
    <mergeCell ref="J4:P4"/>
    <mergeCell ref="A12:P1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K16"/>
  <sheetViews>
    <sheetView workbookViewId="0" topLeftCell="A1">
      <selection activeCell="A5" sqref="A5:A13"/>
    </sheetView>
  </sheetViews>
  <sheetFormatPr defaultColWidth="9.140625" defaultRowHeight="12.75"/>
  <cols>
    <col min="1" max="1" width="46.28125" style="1" bestFit="1" customWidth="1"/>
    <col min="2" max="2" width="7.00390625" style="1" bestFit="1" customWidth="1"/>
    <col min="3" max="3" width="0.85546875" style="1" customWidth="1"/>
    <col min="4" max="4" width="5.7109375" style="1" bestFit="1" customWidth="1"/>
    <col min="5" max="5" width="0.85546875" style="1" customWidth="1"/>
    <col min="6" max="6" width="6.7109375" style="1" bestFit="1" customWidth="1"/>
    <col min="7" max="7" width="0.85546875" style="1" customWidth="1"/>
    <col min="8" max="8" width="3.57421875" style="1" bestFit="1" customWidth="1"/>
    <col min="9" max="16384" width="9.140625" style="1" customWidth="1"/>
  </cols>
  <sheetData>
    <row r="1" spans="1:8" ht="12.75">
      <c r="A1" s="165" t="s">
        <v>113</v>
      </c>
      <c r="B1" s="165"/>
      <c r="C1" s="165"/>
      <c r="D1" s="165"/>
      <c r="E1" s="165"/>
      <c r="F1" s="165"/>
      <c r="G1" s="139"/>
      <c r="H1" s="139"/>
    </row>
    <row r="2" spans="1:8" ht="12.75">
      <c r="A2" s="165" t="s">
        <v>108</v>
      </c>
      <c r="B2" s="139"/>
      <c r="C2" s="139"/>
      <c r="D2" s="139"/>
      <c r="E2" s="139"/>
      <c r="F2" s="139"/>
      <c r="G2" s="139"/>
      <c r="H2" s="139"/>
    </row>
    <row r="3" spans="1:8" ht="6" customHeight="1">
      <c r="A3" s="166"/>
      <c r="B3" s="150"/>
      <c r="C3" s="150"/>
      <c r="D3" s="150"/>
      <c r="E3" s="150"/>
      <c r="F3" s="150"/>
      <c r="G3" s="150"/>
      <c r="H3" s="150"/>
    </row>
    <row r="4" spans="1:8" ht="12.75" customHeight="1">
      <c r="A4" s="2" t="s">
        <v>99</v>
      </c>
      <c r="B4" s="57" t="s">
        <v>91</v>
      </c>
      <c r="C4" s="57"/>
      <c r="D4" s="57" t="s">
        <v>1</v>
      </c>
      <c r="E4" s="5" t="s">
        <v>8</v>
      </c>
      <c r="F4" s="22" t="s">
        <v>27</v>
      </c>
      <c r="G4" s="47"/>
      <c r="H4" s="22" t="s">
        <v>1</v>
      </c>
    </row>
    <row r="5" spans="1:11" ht="12.75">
      <c r="A5" s="42" t="s">
        <v>100</v>
      </c>
      <c r="B5" s="63">
        <v>853672.169</v>
      </c>
      <c r="C5" s="37"/>
      <c r="D5" s="63">
        <v>81640.6642</v>
      </c>
      <c r="E5" s="37"/>
      <c r="F5" s="4">
        <v>77.9145</v>
      </c>
      <c r="G5" s="42"/>
      <c r="H5" s="4">
        <v>3.3212</v>
      </c>
      <c r="K5" s="4"/>
    </row>
    <row r="6" spans="1:11" ht="12.75">
      <c r="A6" s="42" t="s">
        <v>101</v>
      </c>
      <c r="B6" s="63">
        <v>843037.1523</v>
      </c>
      <c r="C6" s="37"/>
      <c r="D6" s="63">
        <v>80100.988</v>
      </c>
      <c r="E6" s="37"/>
      <c r="F6" s="4">
        <v>76.9439</v>
      </c>
      <c r="G6" s="42"/>
      <c r="H6" s="4">
        <v>3.895</v>
      </c>
      <c r="K6" s="4"/>
    </row>
    <row r="7" spans="1:11" ht="12.75">
      <c r="A7" s="42" t="s">
        <v>102</v>
      </c>
      <c r="B7" s="63">
        <v>653293.646</v>
      </c>
      <c r="C7" s="37"/>
      <c r="D7" s="63">
        <v>72232.7805</v>
      </c>
      <c r="E7" s="37"/>
      <c r="F7" s="4">
        <v>59.626</v>
      </c>
      <c r="G7" s="42"/>
      <c r="H7" s="4">
        <v>4.4922</v>
      </c>
      <c r="K7" s="4"/>
    </row>
    <row r="8" spans="1:11" ht="12.75">
      <c r="A8" s="42" t="s">
        <v>103</v>
      </c>
      <c r="B8" s="63">
        <v>538913.882</v>
      </c>
      <c r="C8" s="37"/>
      <c r="D8" s="63">
        <v>68350.0467</v>
      </c>
      <c r="E8" s="37"/>
      <c r="F8" s="4">
        <v>49.1866</v>
      </c>
      <c r="G8" s="42"/>
      <c r="H8" s="4">
        <v>4.7652</v>
      </c>
      <c r="K8" s="4"/>
    </row>
    <row r="9" spans="1:11" ht="12.75">
      <c r="A9" s="42" t="s">
        <v>104</v>
      </c>
      <c r="B9" s="63">
        <v>400402.1793</v>
      </c>
      <c r="C9" s="37"/>
      <c r="D9" s="63">
        <v>61552.1803</v>
      </c>
      <c r="E9" s="37"/>
      <c r="F9" s="4">
        <v>36.5446</v>
      </c>
      <c r="G9" s="42"/>
      <c r="H9" s="4">
        <v>4.7084</v>
      </c>
      <c r="K9" s="4"/>
    </row>
    <row r="10" spans="1:11" ht="12.75">
      <c r="A10" s="42" t="s">
        <v>105</v>
      </c>
      <c r="B10" s="63">
        <v>247837.6563</v>
      </c>
      <c r="C10" s="37"/>
      <c r="D10" s="63">
        <v>38898.0773</v>
      </c>
      <c r="E10" s="37"/>
      <c r="F10" s="4">
        <v>22.6201</v>
      </c>
      <c r="G10" s="42"/>
      <c r="H10" s="4">
        <v>3.3513</v>
      </c>
      <c r="K10" s="4"/>
    </row>
    <row r="11" spans="1:11" ht="12.75">
      <c r="A11" s="42" t="s">
        <v>106</v>
      </c>
      <c r="B11" s="63">
        <v>183865.2255</v>
      </c>
      <c r="C11" s="37"/>
      <c r="D11" s="63">
        <v>39092.8662</v>
      </c>
      <c r="E11" s="37"/>
      <c r="F11" s="4">
        <v>16.7814</v>
      </c>
      <c r="G11" s="42"/>
      <c r="H11" s="4">
        <v>3.3973</v>
      </c>
      <c r="K11" s="4"/>
    </row>
    <row r="12" spans="1:11" ht="12.75">
      <c r="A12" s="42" t="s">
        <v>107</v>
      </c>
      <c r="B12" s="63">
        <v>753080.9859</v>
      </c>
      <c r="C12" s="37"/>
      <c r="D12" s="63">
        <v>80951.0445</v>
      </c>
      <c r="E12" s="37"/>
      <c r="F12" s="4">
        <v>68.7336</v>
      </c>
      <c r="G12" s="42"/>
      <c r="H12" s="4">
        <v>4.0542</v>
      </c>
      <c r="K12" s="4"/>
    </row>
    <row r="13" spans="1:11" ht="12.75" customHeight="1">
      <c r="A13" s="42" t="s">
        <v>126</v>
      </c>
      <c r="B13" s="63">
        <v>284340.7291</v>
      </c>
      <c r="C13" s="37"/>
      <c r="D13" s="63">
        <v>40691.5133</v>
      </c>
      <c r="E13" s="37"/>
      <c r="F13" s="4">
        <v>25.9517</v>
      </c>
      <c r="G13" s="42"/>
      <c r="H13" s="4">
        <v>3.0087</v>
      </c>
      <c r="K13" s="4"/>
    </row>
    <row r="14" spans="1:11" ht="14.25" customHeight="1">
      <c r="A14" s="160" t="s">
        <v>127</v>
      </c>
      <c r="B14" s="152"/>
      <c r="C14" s="152"/>
      <c r="D14" s="152"/>
      <c r="E14" s="152"/>
      <c r="F14" s="152"/>
      <c r="G14" s="154"/>
      <c r="H14" s="154"/>
      <c r="K14" s="4"/>
    </row>
    <row r="15" spans="1:8" ht="28.5" customHeight="1">
      <c r="A15" s="157" t="s">
        <v>125</v>
      </c>
      <c r="B15" s="156"/>
      <c r="C15" s="156"/>
      <c r="D15" s="156"/>
      <c r="E15" s="156"/>
      <c r="F15" s="156"/>
      <c r="G15" s="139"/>
      <c r="H15" s="139"/>
    </row>
    <row r="16" spans="1:8" ht="41.25" customHeight="1">
      <c r="A16" s="148" t="s">
        <v>121</v>
      </c>
      <c r="B16" s="149"/>
      <c r="C16" s="149"/>
      <c r="D16" s="149"/>
      <c r="E16" s="149"/>
      <c r="F16" s="149"/>
      <c r="G16" s="150"/>
      <c r="H16" s="150"/>
    </row>
  </sheetData>
  <mergeCells count="6">
    <mergeCell ref="A15:H15"/>
    <mergeCell ref="A16:H16"/>
    <mergeCell ref="A1:H1"/>
    <mergeCell ref="A2:H2"/>
    <mergeCell ref="A3:H3"/>
    <mergeCell ref="A14:H1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H10"/>
  <sheetViews>
    <sheetView workbookViewId="0" topLeftCell="A1">
      <selection activeCell="B5" sqref="B5:H8"/>
    </sheetView>
  </sheetViews>
  <sheetFormatPr defaultColWidth="9.140625" defaultRowHeight="12.75"/>
  <cols>
    <col min="1" max="1" width="45.8515625" style="1" customWidth="1"/>
    <col min="2" max="2" width="7.421875" style="1" bestFit="1" customWidth="1"/>
    <col min="3" max="3" width="0.85546875" style="1" customWidth="1"/>
    <col min="4" max="4" width="6.421875" style="1" bestFit="1" customWidth="1"/>
    <col min="5" max="5" width="0.85546875" style="1" customWidth="1"/>
    <col min="6" max="6" width="6.7109375" style="1" bestFit="1" customWidth="1"/>
    <col min="7" max="7" width="0.85546875" style="1" customWidth="1"/>
    <col min="8" max="8" width="3.57421875" style="1" bestFit="1" customWidth="1"/>
    <col min="9" max="16384" width="9.140625" style="1" customWidth="1"/>
  </cols>
  <sheetData>
    <row r="1" spans="1:8" ht="27" customHeight="1">
      <c r="A1" s="168" t="s">
        <v>128</v>
      </c>
      <c r="B1" s="168"/>
      <c r="C1" s="168"/>
      <c r="D1" s="168"/>
      <c r="E1" s="168"/>
      <c r="F1" s="168"/>
      <c r="G1" s="156"/>
      <c r="H1" s="156"/>
    </row>
    <row r="2" spans="1:8" ht="6" customHeight="1">
      <c r="A2" s="166"/>
      <c r="B2" s="150"/>
      <c r="C2" s="150"/>
      <c r="D2" s="150"/>
      <c r="E2" s="150"/>
      <c r="F2" s="150"/>
      <c r="G2" s="150"/>
      <c r="H2" s="150"/>
    </row>
    <row r="3" spans="1:8" ht="15.75" customHeight="1">
      <c r="A3" s="3"/>
      <c r="B3" s="167"/>
      <c r="C3" s="167"/>
      <c r="D3" s="167"/>
      <c r="E3" s="167"/>
      <c r="F3" s="167"/>
      <c r="G3" s="167"/>
      <c r="H3" s="167"/>
    </row>
    <row r="4" spans="1:8" ht="12.75" customHeight="1">
      <c r="A4" s="2" t="s">
        <v>116</v>
      </c>
      <c r="B4" s="57" t="s">
        <v>91</v>
      </c>
      <c r="C4" s="57"/>
      <c r="D4" s="57" t="s">
        <v>1</v>
      </c>
      <c r="E4" s="5" t="s">
        <v>8</v>
      </c>
      <c r="F4" s="22" t="s">
        <v>27</v>
      </c>
      <c r="G4" s="47"/>
      <c r="H4" s="22" t="s">
        <v>1</v>
      </c>
    </row>
    <row r="5" spans="1:8" ht="18" customHeight="1">
      <c r="A5" s="58" t="s">
        <v>0</v>
      </c>
      <c r="B5" s="67">
        <v>451292.9593</v>
      </c>
      <c r="C5" s="67"/>
      <c r="D5" s="67">
        <v>64586.0232</v>
      </c>
      <c r="E5" s="67"/>
      <c r="F5" s="68">
        <v>41.1894</v>
      </c>
      <c r="G5" s="7"/>
      <c r="H5" s="68">
        <v>4.9957</v>
      </c>
    </row>
    <row r="6" spans="1:8" ht="18" customHeight="1">
      <c r="A6" s="42" t="s">
        <v>117</v>
      </c>
      <c r="B6" s="37">
        <v>166627.5721</v>
      </c>
      <c r="C6" s="37"/>
      <c r="D6" s="37">
        <v>33506.0947</v>
      </c>
      <c r="E6" s="37"/>
      <c r="F6" s="4">
        <v>15.2081</v>
      </c>
      <c r="G6" s="42"/>
      <c r="H6" s="4">
        <v>2.9112</v>
      </c>
    </row>
    <row r="7" spans="1:8" ht="12.75">
      <c r="A7" s="42" t="s">
        <v>124</v>
      </c>
      <c r="B7" s="37">
        <v>212394.7835</v>
      </c>
      <c r="C7" s="37"/>
      <c r="D7" s="37">
        <v>43022.7754</v>
      </c>
      <c r="E7" s="37"/>
      <c r="F7" s="4">
        <v>19.3852</v>
      </c>
      <c r="G7" s="42"/>
      <c r="H7" s="4">
        <v>3.7637</v>
      </c>
    </row>
    <row r="8" spans="1:8" ht="12.75">
      <c r="A8" s="47" t="s">
        <v>123</v>
      </c>
      <c r="B8" s="44">
        <v>220119.7502</v>
      </c>
      <c r="C8" s="44"/>
      <c r="D8" s="44">
        <v>38670.9782</v>
      </c>
      <c r="E8" s="44"/>
      <c r="F8" s="25">
        <v>20.0903</v>
      </c>
      <c r="G8" s="47"/>
      <c r="H8" s="25">
        <v>3.2916</v>
      </c>
    </row>
    <row r="9" spans="1:8" ht="39.75" customHeight="1">
      <c r="A9" s="157" t="s">
        <v>129</v>
      </c>
      <c r="B9" s="156"/>
      <c r="C9" s="156"/>
      <c r="D9" s="156"/>
      <c r="E9" s="156"/>
      <c r="F9" s="156"/>
      <c r="G9" s="139"/>
      <c r="H9" s="139"/>
    </row>
    <row r="10" spans="1:8" ht="28.5" customHeight="1">
      <c r="A10" s="148" t="s">
        <v>63</v>
      </c>
      <c r="B10" s="149"/>
      <c r="C10" s="149"/>
      <c r="D10" s="149"/>
      <c r="E10" s="149"/>
      <c r="F10" s="149"/>
      <c r="G10" s="150"/>
      <c r="H10" s="150"/>
    </row>
  </sheetData>
  <mergeCells count="5">
    <mergeCell ref="A9:H9"/>
    <mergeCell ref="A10:H10"/>
    <mergeCell ref="B3:H3"/>
    <mergeCell ref="A1:H1"/>
    <mergeCell ref="A2:H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G49"/>
  <sheetViews>
    <sheetView workbookViewId="0" topLeftCell="A1">
      <selection activeCell="F4" sqref="F4"/>
    </sheetView>
  </sheetViews>
  <sheetFormatPr defaultColWidth="9.140625" defaultRowHeight="12.75"/>
  <cols>
    <col min="1" max="1" width="31.57421875" style="1" bestFit="1" customWidth="1"/>
    <col min="2" max="2" width="10.28125" style="1" bestFit="1" customWidth="1"/>
    <col min="3" max="3" width="2.140625" style="1" customWidth="1"/>
    <col min="4" max="4" width="7.8515625" style="1" customWidth="1"/>
    <col min="5" max="5" width="2.00390625" style="1" bestFit="1" customWidth="1"/>
    <col min="6" max="16384" width="9.140625" style="1" customWidth="1"/>
  </cols>
  <sheetData>
    <row r="1" ht="12.75">
      <c r="A1" s="1" t="s">
        <v>261</v>
      </c>
    </row>
    <row r="2" spans="1:3" ht="12.75">
      <c r="A2" s="1" t="s">
        <v>267</v>
      </c>
      <c r="B2" s="19"/>
      <c r="C2" s="19"/>
    </row>
    <row r="3" spans="1:7" ht="12.75">
      <c r="A3" s="2" t="s">
        <v>263</v>
      </c>
      <c r="B3" s="6" t="s">
        <v>262</v>
      </c>
      <c r="C3" s="6"/>
      <c r="D3" s="6" t="s">
        <v>269</v>
      </c>
      <c r="E3" s="2"/>
      <c r="F3" s="6" t="s">
        <v>1</v>
      </c>
      <c r="G3" s="1" t="s">
        <v>264</v>
      </c>
    </row>
    <row r="4" spans="1:7" ht="12.75">
      <c r="A4" s="1" t="s">
        <v>265</v>
      </c>
      <c r="B4" s="1">
        <v>0.0062</v>
      </c>
      <c r="C4" s="1" t="s">
        <v>268</v>
      </c>
      <c r="D4" s="16">
        <v>-5.0805</v>
      </c>
      <c r="E4" s="1" t="s">
        <v>268</v>
      </c>
      <c r="F4" s="96">
        <v>0.4911</v>
      </c>
      <c r="G4" s="1">
        <v>10.3459</v>
      </c>
    </row>
    <row r="5" spans="1:6" ht="15.75">
      <c r="A5" s="1" t="s">
        <v>67</v>
      </c>
      <c r="D5" s="16"/>
      <c r="F5" s="96"/>
    </row>
    <row r="6" spans="1:7" ht="12.75">
      <c r="A6" s="17" t="s">
        <v>11</v>
      </c>
      <c r="B6" s="1">
        <v>1</v>
      </c>
      <c r="D6" s="12" t="s">
        <v>118</v>
      </c>
      <c r="F6" s="97" t="s">
        <v>118</v>
      </c>
      <c r="G6" s="1" t="s">
        <v>266</v>
      </c>
    </row>
    <row r="7" spans="1:7" ht="12.75">
      <c r="A7" s="17" t="s">
        <v>10</v>
      </c>
      <c r="B7" s="1">
        <v>1.3736</v>
      </c>
      <c r="C7" s="1" t="s">
        <v>268</v>
      </c>
      <c r="D7" s="16">
        <v>0.3175</v>
      </c>
      <c r="E7" s="1" t="s">
        <v>268</v>
      </c>
      <c r="F7" s="96">
        <v>0.1606</v>
      </c>
      <c r="G7" s="1">
        <v>1.9762</v>
      </c>
    </row>
    <row r="8" spans="1:7" ht="12.75">
      <c r="A8" s="17" t="s">
        <v>39</v>
      </c>
      <c r="B8" s="1">
        <v>1.3949</v>
      </c>
      <c r="D8" s="16">
        <v>0.3328</v>
      </c>
      <c r="F8" s="96">
        <v>0.193</v>
      </c>
      <c r="G8" s="1">
        <v>1.7248</v>
      </c>
    </row>
    <row r="9" spans="1:6" ht="12.75">
      <c r="A9" s="24" t="s">
        <v>2</v>
      </c>
      <c r="D9" s="16"/>
      <c r="F9" s="96"/>
    </row>
    <row r="10" spans="1:7" ht="12.75">
      <c r="A10" s="40" t="s">
        <v>13</v>
      </c>
      <c r="B10" s="1">
        <v>1</v>
      </c>
      <c r="D10" s="12" t="s">
        <v>118</v>
      </c>
      <c r="F10" s="97" t="s">
        <v>118</v>
      </c>
      <c r="G10" s="1" t="s">
        <v>266</v>
      </c>
    </row>
    <row r="11" spans="1:7" ht="12.75">
      <c r="A11" s="40" t="s">
        <v>14</v>
      </c>
      <c r="B11" s="1">
        <v>0.5376</v>
      </c>
      <c r="D11" s="16">
        <v>-0.6207</v>
      </c>
      <c r="F11" s="96">
        <v>0.3666</v>
      </c>
      <c r="G11" s="1">
        <v>1.6932</v>
      </c>
    </row>
    <row r="12" spans="1:7" ht="12.75">
      <c r="A12" s="40" t="s">
        <v>15</v>
      </c>
      <c r="B12" s="1">
        <v>0.23</v>
      </c>
      <c r="C12" s="1" t="s">
        <v>268</v>
      </c>
      <c r="D12" s="16">
        <v>-1.4699</v>
      </c>
      <c r="E12" s="1" t="s">
        <v>268</v>
      </c>
      <c r="F12" s="96">
        <v>0.4385</v>
      </c>
      <c r="G12" s="1">
        <v>3.3523</v>
      </c>
    </row>
    <row r="13" spans="1:7" ht="12.75">
      <c r="A13" s="40" t="s">
        <v>16</v>
      </c>
      <c r="B13" s="1">
        <v>1.1648</v>
      </c>
      <c r="D13" s="16">
        <v>0.1525</v>
      </c>
      <c r="F13" s="96">
        <v>0.4218</v>
      </c>
      <c r="G13" s="1">
        <v>0.3615</v>
      </c>
    </row>
    <row r="14" spans="1:6" ht="12.75">
      <c r="A14" s="24" t="s">
        <v>3</v>
      </c>
      <c r="D14" s="16"/>
      <c r="F14" s="96"/>
    </row>
    <row r="15" spans="1:7" ht="12.75">
      <c r="A15" s="40" t="s">
        <v>17</v>
      </c>
      <c r="B15" s="1">
        <v>1</v>
      </c>
      <c r="D15" s="12" t="s">
        <v>118</v>
      </c>
      <c r="F15" s="97" t="s">
        <v>118</v>
      </c>
      <c r="G15" s="1" t="s">
        <v>266</v>
      </c>
    </row>
    <row r="16" spans="1:7" ht="12.75">
      <c r="A16" s="40" t="s">
        <v>18</v>
      </c>
      <c r="B16" s="1">
        <v>1.0585</v>
      </c>
      <c r="D16" s="16">
        <v>0.0569</v>
      </c>
      <c r="F16" s="96">
        <v>0.1581</v>
      </c>
      <c r="G16" s="1">
        <v>0.3596</v>
      </c>
    </row>
    <row r="17" spans="1:6" ht="12.75">
      <c r="A17" s="1" t="s">
        <v>34</v>
      </c>
      <c r="D17" s="16"/>
      <c r="F17" s="96"/>
    </row>
    <row r="18" spans="1:7" ht="12.75">
      <c r="A18" s="40" t="s">
        <v>28</v>
      </c>
      <c r="B18" s="1">
        <v>1</v>
      </c>
      <c r="D18" s="12" t="s">
        <v>118</v>
      </c>
      <c r="F18" s="97" t="s">
        <v>118</v>
      </c>
      <c r="G18" s="1" t="s">
        <v>266</v>
      </c>
    </row>
    <row r="19" spans="1:7" ht="12.75">
      <c r="A19" s="40" t="s">
        <v>29</v>
      </c>
      <c r="B19" s="1">
        <v>1.0426</v>
      </c>
      <c r="D19" s="16">
        <v>0.0417</v>
      </c>
      <c r="F19" s="96">
        <v>0.2573</v>
      </c>
      <c r="G19" s="1">
        <v>0.162</v>
      </c>
    </row>
    <row r="20" spans="1:7" ht="12.75">
      <c r="A20" s="40" t="s">
        <v>30</v>
      </c>
      <c r="B20" s="1">
        <v>1.9519</v>
      </c>
      <c r="C20" s="1" t="s">
        <v>268</v>
      </c>
      <c r="D20" s="16">
        <v>0.6688</v>
      </c>
      <c r="E20" s="1" t="s">
        <v>268</v>
      </c>
      <c r="F20" s="96">
        <v>0.2627</v>
      </c>
      <c r="G20" s="1">
        <v>2.5461</v>
      </c>
    </row>
    <row r="21" spans="1:6" ht="12.75">
      <c r="A21" s="1" t="s">
        <v>35</v>
      </c>
      <c r="D21" s="16"/>
      <c r="F21" s="96"/>
    </row>
    <row r="22" spans="1:7" ht="12.75">
      <c r="A22" s="40" t="s">
        <v>31</v>
      </c>
      <c r="B22" s="1">
        <v>1</v>
      </c>
      <c r="D22" s="12" t="s">
        <v>118</v>
      </c>
      <c r="F22" s="97" t="s">
        <v>118</v>
      </c>
      <c r="G22" s="1" t="s">
        <v>266</v>
      </c>
    </row>
    <row r="23" spans="1:7" ht="12.75">
      <c r="A23" s="40" t="s">
        <v>32</v>
      </c>
      <c r="B23" s="1">
        <v>0.4247</v>
      </c>
      <c r="D23" s="16">
        <v>-0.8563</v>
      </c>
      <c r="F23" s="96">
        <v>1.187</v>
      </c>
      <c r="G23" s="1">
        <v>0.7214</v>
      </c>
    </row>
    <row r="24" spans="1:7" ht="12.75">
      <c r="A24" s="17" t="s">
        <v>33</v>
      </c>
      <c r="B24" s="1">
        <v>0.326</v>
      </c>
      <c r="D24" s="16">
        <v>-1.1208</v>
      </c>
      <c r="F24" s="96">
        <v>1.4483</v>
      </c>
      <c r="G24" s="1">
        <v>0.7739</v>
      </c>
    </row>
    <row r="25" spans="1:6" ht="12.75">
      <c r="A25" s="42" t="s">
        <v>46</v>
      </c>
      <c r="D25" s="16"/>
      <c r="F25" s="96"/>
    </row>
    <row r="26" spans="1:7" ht="12.75">
      <c r="A26" s="17" t="s">
        <v>48</v>
      </c>
      <c r="B26" s="1">
        <v>1</v>
      </c>
      <c r="D26" s="12" t="s">
        <v>118</v>
      </c>
      <c r="F26" s="97" t="s">
        <v>118</v>
      </c>
      <c r="G26" s="1" t="s">
        <v>266</v>
      </c>
    </row>
    <row r="27" spans="1:7" ht="12.75">
      <c r="A27" s="17" t="s">
        <v>47</v>
      </c>
      <c r="B27" s="1">
        <v>5.3243</v>
      </c>
      <c r="C27" s="1" t="s">
        <v>268</v>
      </c>
      <c r="D27" s="16">
        <v>1.6723</v>
      </c>
      <c r="E27" s="1" t="s">
        <v>268</v>
      </c>
      <c r="F27" s="96">
        <v>0.2325</v>
      </c>
      <c r="G27" s="1">
        <v>7.1933</v>
      </c>
    </row>
    <row r="28" spans="1:7" ht="12.75">
      <c r="A28" s="17" t="s">
        <v>49</v>
      </c>
      <c r="B28" s="1">
        <v>3.5633</v>
      </c>
      <c r="D28" s="16">
        <v>1.2707</v>
      </c>
      <c r="F28" s="96">
        <v>1.1436</v>
      </c>
      <c r="G28" s="1">
        <v>1.1111</v>
      </c>
    </row>
    <row r="29" spans="1:7" ht="12.75">
      <c r="A29" s="17" t="s">
        <v>50</v>
      </c>
      <c r="B29" s="1">
        <v>3.6631</v>
      </c>
      <c r="D29" s="16">
        <v>1.2983</v>
      </c>
      <c r="F29" s="96">
        <v>0.998</v>
      </c>
      <c r="G29" s="1">
        <v>1.3009</v>
      </c>
    </row>
    <row r="30" spans="1:6" ht="12.75">
      <c r="A30" s="24" t="s">
        <v>4</v>
      </c>
      <c r="D30" s="16"/>
      <c r="F30" s="96"/>
    </row>
    <row r="31" spans="1:7" ht="12.75">
      <c r="A31" s="40" t="s">
        <v>5</v>
      </c>
      <c r="B31" s="1">
        <v>1</v>
      </c>
      <c r="D31" s="12" t="s">
        <v>118</v>
      </c>
      <c r="F31" s="97" t="s">
        <v>118</v>
      </c>
      <c r="G31" s="1" t="s">
        <v>266</v>
      </c>
    </row>
    <row r="32" spans="1:7" ht="12.75">
      <c r="A32" s="40" t="s">
        <v>19</v>
      </c>
      <c r="B32" s="1">
        <v>0.8383</v>
      </c>
      <c r="D32" s="16">
        <v>-0.1764</v>
      </c>
      <c r="F32" s="96">
        <v>0.2837</v>
      </c>
      <c r="G32" s="1">
        <v>0.6217</v>
      </c>
    </row>
    <row r="33" spans="1:7" ht="12.75">
      <c r="A33" s="40" t="s">
        <v>20</v>
      </c>
      <c r="B33" s="1">
        <v>0.7307</v>
      </c>
      <c r="D33" s="16">
        <v>-0.3137</v>
      </c>
      <c r="F33" s="96">
        <v>0.3343</v>
      </c>
      <c r="G33" s="1">
        <v>0.9384</v>
      </c>
    </row>
    <row r="34" spans="1:7" ht="12.75">
      <c r="A34" s="40" t="s">
        <v>21</v>
      </c>
      <c r="B34" s="1">
        <v>0.4002</v>
      </c>
      <c r="C34" s="1" t="s">
        <v>268</v>
      </c>
      <c r="D34" s="16">
        <v>-0.9158</v>
      </c>
      <c r="E34" s="1" t="s">
        <v>268</v>
      </c>
      <c r="F34" s="96">
        <v>0.3327</v>
      </c>
      <c r="G34" s="1">
        <v>2.7526</v>
      </c>
    </row>
    <row r="35" spans="1:6" ht="12.75">
      <c r="A35" s="24" t="s">
        <v>57</v>
      </c>
      <c r="D35" s="16"/>
      <c r="F35" s="96"/>
    </row>
    <row r="36" spans="1:7" ht="12.75">
      <c r="A36" s="40" t="s">
        <v>26</v>
      </c>
      <c r="B36" s="1">
        <v>1</v>
      </c>
      <c r="D36" s="12" t="s">
        <v>118</v>
      </c>
      <c r="F36" s="97" t="s">
        <v>118</v>
      </c>
      <c r="G36" s="1" t="s">
        <v>266</v>
      </c>
    </row>
    <row r="37" spans="1:7" ht="12.75">
      <c r="A37" s="40" t="s">
        <v>24</v>
      </c>
      <c r="B37" s="1">
        <v>1.3447</v>
      </c>
      <c r="D37" s="16">
        <v>0.2962</v>
      </c>
      <c r="F37" s="96">
        <v>0.3191</v>
      </c>
      <c r="G37" s="1">
        <v>0.9281</v>
      </c>
    </row>
    <row r="38" spans="1:7" ht="12.75">
      <c r="A38" s="40" t="s">
        <v>23</v>
      </c>
      <c r="B38" s="1">
        <v>1.8954</v>
      </c>
      <c r="D38" s="16">
        <v>0.6394</v>
      </c>
      <c r="F38" s="96">
        <v>0.3355</v>
      </c>
      <c r="G38" s="101">
        <v>1.9059</v>
      </c>
    </row>
    <row r="39" spans="1:7" ht="12.75">
      <c r="A39" s="40" t="s">
        <v>22</v>
      </c>
      <c r="B39" s="1">
        <v>1.7409</v>
      </c>
      <c r="D39" s="16">
        <v>0.5544</v>
      </c>
      <c r="F39" s="96">
        <v>0.3337</v>
      </c>
      <c r="G39" s="1">
        <v>1.6611</v>
      </c>
    </row>
    <row r="40" spans="1:6" ht="15.75">
      <c r="A40" s="24" t="s">
        <v>65</v>
      </c>
      <c r="D40" s="16"/>
      <c r="F40" s="96"/>
    </row>
    <row r="41" spans="1:7" ht="12.75">
      <c r="A41" s="40" t="s">
        <v>304</v>
      </c>
      <c r="B41" s="1">
        <v>1</v>
      </c>
      <c r="D41" s="12" t="s">
        <v>118</v>
      </c>
      <c r="F41" s="97" t="s">
        <v>118</v>
      </c>
      <c r="G41" s="1" t="s">
        <v>266</v>
      </c>
    </row>
    <row r="42" spans="1:7" ht="12.75" hidden="1">
      <c r="A42" s="40" t="s">
        <v>64</v>
      </c>
      <c r="B42" s="1">
        <v>2.076</v>
      </c>
      <c r="C42" s="1" t="s">
        <v>268</v>
      </c>
      <c r="D42" s="16">
        <v>0.7304</v>
      </c>
      <c r="E42" s="1" t="s">
        <v>268</v>
      </c>
      <c r="F42" s="96">
        <v>0.243</v>
      </c>
      <c r="G42" s="1">
        <v>3.0055</v>
      </c>
    </row>
    <row r="43" spans="1:7" ht="12.75">
      <c r="A43" s="17" t="s">
        <v>25</v>
      </c>
      <c r="B43" s="1">
        <v>1.1863</v>
      </c>
      <c r="D43" s="16">
        <v>0.1709</v>
      </c>
      <c r="F43" s="96">
        <v>0.3002</v>
      </c>
      <c r="G43" s="1">
        <v>0.5691</v>
      </c>
    </row>
    <row r="44" spans="1:6" ht="12.75">
      <c r="A44" s="13" t="s">
        <v>74</v>
      </c>
      <c r="D44" s="16"/>
      <c r="F44" s="96"/>
    </row>
    <row r="45" spans="1:7" ht="12.75">
      <c r="A45" s="17" t="s">
        <v>75</v>
      </c>
      <c r="B45" s="1">
        <v>1</v>
      </c>
      <c r="D45" s="12" t="s">
        <v>118</v>
      </c>
      <c r="F45" s="97" t="s">
        <v>118</v>
      </c>
      <c r="G45" s="1" t="s">
        <v>266</v>
      </c>
    </row>
    <row r="46" spans="1:7" ht="12.75">
      <c r="A46" s="17" t="s">
        <v>76</v>
      </c>
      <c r="B46" s="1">
        <v>1.4388</v>
      </c>
      <c r="D46" s="16">
        <v>0.3638</v>
      </c>
      <c r="F46" s="96">
        <v>0.4156</v>
      </c>
      <c r="G46" s="1">
        <v>0.8754</v>
      </c>
    </row>
    <row r="47" spans="1:7" ht="12.75">
      <c r="A47" s="17" t="s">
        <v>77</v>
      </c>
      <c r="B47" s="1">
        <v>1.0072</v>
      </c>
      <c r="D47" s="16">
        <v>-0.071</v>
      </c>
      <c r="F47" s="96">
        <v>0.4178</v>
      </c>
      <c r="G47" s="1">
        <v>0.01701</v>
      </c>
    </row>
    <row r="48" spans="1:7" ht="12.75">
      <c r="A48" s="21" t="s">
        <v>78</v>
      </c>
      <c r="B48" s="2">
        <v>1.0945</v>
      </c>
      <c r="C48" s="2"/>
      <c r="D48" s="26">
        <v>0.0903</v>
      </c>
      <c r="E48" s="2"/>
      <c r="F48" s="98">
        <v>0.4203</v>
      </c>
      <c r="G48" s="1">
        <v>0.2149</v>
      </c>
    </row>
    <row r="49" ht="12.75">
      <c r="A49" s="1" t="s">
        <v>270</v>
      </c>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L681"/>
  <sheetViews>
    <sheetView workbookViewId="0" topLeftCell="C646">
      <selection activeCell="D665" sqref="D665"/>
    </sheetView>
  </sheetViews>
  <sheetFormatPr defaultColWidth="9.140625" defaultRowHeight="12.75"/>
  <cols>
    <col min="1" max="1" width="4.8515625" style="1" customWidth="1"/>
    <col min="2" max="2" width="9.140625" style="1" customWidth="1"/>
    <col min="3" max="3" width="19.140625" style="75" customWidth="1"/>
    <col min="4" max="4" width="9.57421875" style="76" customWidth="1"/>
    <col min="5" max="5" width="8.28125" style="76" customWidth="1"/>
    <col min="6" max="6" width="10.57421875" style="76" customWidth="1"/>
    <col min="7" max="7" width="8.57421875" style="76" customWidth="1"/>
    <col min="8" max="8" width="8.00390625" style="76" customWidth="1"/>
    <col min="9" max="9" width="9.140625" style="76" customWidth="1"/>
    <col min="10" max="10" width="9.421875" style="19" customWidth="1"/>
    <col min="11" max="16384" width="9.140625" style="1" customWidth="1"/>
  </cols>
  <sheetData>
    <row r="1" spans="1:11" ht="12.75">
      <c r="A1" s="77" t="s">
        <v>257</v>
      </c>
      <c r="B1" s="77"/>
      <c r="C1" s="78"/>
      <c r="D1" s="79"/>
      <c r="E1" s="79"/>
      <c r="F1" s="79"/>
      <c r="G1" s="79"/>
      <c r="H1" s="79"/>
      <c r="I1" s="79"/>
      <c r="J1" s="6"/>
      <c r="K1" s="2"/>
    </row>
    <row r="2" spans="1:10" ht="12.75">
      <c r="A2" s="80" t="s">
        <v>250</v>
      </c>
      <c r="B2" s="80"/>
      <c r="C2" s="81"/>
      <c r="D2" s="82"/>
      <c r="E2" s="82"/>
      <c r="F2" s="82"/>
      <c r="G2" s="82"/>
      <c r="H2" s="82"/>
      <c r="I2" s="82"/>
      <c r="J2" s="35"/>
    </row>
    <row r="3" spans="2:11" ht="12.75">
      <c r="B3" s="83" t="s">
        <v>130</v>
      </c>
      <c r="C3" s="84" t="s">
        <v>136</v>
      </c>
      <c r="D3" s="85" t="s">
        <v>133</v>
      </c>
      <c r="E3" s="85" t="s">
        <v>134</v>
      </c>
      <c r="F3" s="85" t="s">
        <v>131</v>
      </c>
      <c r="G3" s="85" t="s">
        <v>132</v>
      </c>
      <c r="H3" s="85" t="s">
        <v>135</v>
      </c>
      <c r="I3" s="85" t="s">
        <v>176</v>
      </c>
      <c r="J3" s="85" t="s">
        <v>177</v>
      </c>
      <c r="K3" s="30" t="s">
        <v>299</v>
      </c>
    </row>
    <row r="4" spans="2:11" ht="12.75">
      <c r="B4" s="1">
        <v>1000</v>
      </c>
      <c r="C4" s="75" t="s">
        <v>251</v>
      </c>
      <c r="D4" s="76">
        <f>1!F7</f>
        <v>82.02</v>
      </c>
      <c r="E4" s="76">
        <f>1!H7</f>
        <v>2.941</v>
      </c>
      <c r="F4" s="76">
        <f>1!F8</f>
        <v>17.98</v>
      </c>
      <c r="G4" s="76">
        <f>1!H8</f>
        <v>2.941</v>
      </c>
      <c r="H4" s="76">
        <f>(D4-F4)/SQRT((E4*E4)+(G4*G4))</f>
        <v>15.397184041885923</v>
      </c>
      <c r="I4" s="90">
        <v>1.96</v>
      </c>
      <c r="J4" s="19" t="str">
        <f>IF((ABS(H4))&gt;=I4,"Significant","Not")</f>
        <v>Significant</v>
      </c>
      <c r="K4" s="19" t="str">
        <f>IF((ABS(D4-F4))&gt;=5,"Report","Not")</f>
        <v>Report</v>
      </c>
    </row>
    <row r="5" spans="2:11" ht="12.75">
      <c r="B5" s="1">
        <v>1001</v>
      </c>
      <c r="C5" s="75" t="s">
        <v>252</v>
      </c>
      <c r="D5" s="76">
        <f>1!F9</f>
        <v>12.62</v>
      </c>
      <c r="E5" s="76">
        <f>1!H9</f>
        <v>2.811</v>
      </c>
      <c r="F5" s="76">
        <f>1!F10</f>
        <v>5.36</v>
      </c>
      <c r="G5" s="76">
        <f>1!H10</f>
        <v>1.501</v>
      </c>
      <c r="H5" s="76">
        <f>(D5-F5)/SQRT((E5*E5)+(G5*G5))</f>
        <v>2.2782564131740926</v>
      </c>
      <c r="I5" s="90">
        <v>1.96</v>
      </c>
      <c r="J5" s="19" t="str">
        <f>IF((ABS(H5))&gt;=I5,"Significant","Not")</f>
        <v>Significant</v>
      </c>
      <c r="K5" s="19" t="str">
        <f>IF((ABS(D5-F5))&gt;=5,"Report","Not")</f>
        <v>Report</v>
      </c>
    </row>
    <row r="6" spans="1:10" ht="12.75">
      <c r="A6" s="80" t="s">
        <v>201</v>
      </c>
      <c r="B6" s="80"/>
      <c r="C6" s="81"/>
      <c r="D6" s="82"/>
      <c r="E6" s="82"/>
      <c r="F6" s="82"/>
      <c r="G6" s="82"/>
      <c r="H6" s="82"/>
      <c r="I6" s="82"/>
      <c r="J6" s="35"/>
    </row>
    <row r="7" spans="2:11" ht="12.75">
      <c r="B7" s="83" t="s">
        <v>130</v>
      </c>
      <c r="C7" s="84" t="s">
        <v>136</v>
      </c>
      <c r="D7" s="85" t="s">
        <v>133</v>
      </c>
      <c r="E7" s="85" t="s">
        <v>134</v>
      </c>
      <c r="F7" s="85" t="s">
        <v>131</v>
      </c>
      <c r="G7" s="85" t="s">
        <v>132</v>
      </c>
      <c r="H7" s="85" t="s">
        <v>135</v>
      </c>
      <c r="I7" s="85" t="s">
        <v>176</v>
      </c>
      <c r="J7" s="85" t="s">
        <v>177</v>
      </c>
      <c r="K7" s="30" t="s">
        <v>299</v>
      </c>
    </row>
    <row r="8" spans="2:11" ht="12.75">
      <c r="B8" s="1">
        <v>1002</v>
      </c>
      <c r="C8" s="75" t="s">
        <v>251</v>
      </c>
      <c r="D8" s="76">
        <f>1!N7</f>
        <v>81.9541</v>
      </c>
      <c r="E8" s="76">
        <f>1!P7</f>
        <v>3.5643</v>
      </c>
      <c r="F8" s="76">
        <f>1!N8</f>
        <v>18.0459</v>
      </c>
      <c r="G8" s="76">
        <f>1!P8</f>
        <v>3.5643</v>
      </c>
      <c r="H8" s="76">
        <f>(D8-F8)/SQRT((E8*E8)+(G8*G8))</f>
        <v>12.678484300823754</v>
      </c>
      <c r="I8" s="90">
        <v>1.96</v>
      </c>
      <c r="J8" s="19" t="str">
        <f>IF((ABS(H8))&gt;=I8,"Significant","Not")</f>
        <v>Significant</v>
      </c>
      <c r="K8" s="19" t="str">
        <f>IF((ABS(D8-F8))&gt;=5,"Report","Not")</f>
        <v>Report</v>
      </c>
    </row>
    <row r="9" spans="2:11" ht="12.75">
      <c r="B9" s="1">
        <v>1003</v>
      </c>
      <c r="C9" s="75" t="s">
        <v>252</v>
      </c>
      <c r="D9" s="76">
        <f>1!N9</f>
        <v>12.4891</v>
      </c>
      <c r="E9" s="76">
        <f>1!P9</f>
        <v>3.25</v>
      </c>
      <c r="F9" s="76">
        <f>1!N10</f>
        <v>5.5568</v>
      </c>
      <c r="G9" s="76">
        <f>1!P10</f>
        <v>1.851</v>
      </c>
      <c r="H9" s="76">
        <f>(D9-F9)/SQRT((E9*E9)+(G9*G9))</f>
        <v>1.853483204951052</v>
      </c>
      <c r="I9" s="90">
        <v>1.96</v>
      </c>
      <c r="J9" s="19" t="str">
        <f>IF((ABS(H9))&gt;=I9,"Significant","Not")</f>
        <v>Not</v>
      </c>
      <c r="K9" s="19" t="str">
        <f>IF((ABS(D9-F9))&gt;=5,"Report","Not")</f>
        <v>Report</v>
      </c>
    </row>
    <row r="10" spans="1:10" ht="12.75">
      <c r="A10" s="80" t="s">
        <v>202</v>
      </c>
      <c r="B10" s="80"/>
      <c r="C10" s="81"/>
      <c r="D10" s="82"/>
      <c r="E10" s="82"/>
      <c r="F10" s="82"/>
      <c r="G10" s="82"/>
      <c r="H10" s="82"/>
      <c r="I10" s="82"/>
      <c r="J10" s="35"/>
    </row>
    <row r="11" spans="2:11" ht="12.75">
      <c r="B11" s="83" t="s">
        <v>130</v>
      </c>
      <c r="C11" s="84" t="s">
        <v>136</v>
      </c>
      <c r="D11" s="85" t="s">
        <v>203</v>
      </c>
      <c r="E11" s="85" t="s">
        <v>205</v>
      </c>
      <c r="F11" s="85" t="s">
        <v>204</v>
      </c>
      <c r="G11" s="85" t="s">
        <v>247</v>
      </c>
      <c r="H11" s="85" t="s">
        <v>135</v>
      </c>
      <c r="I11" s="85" t="s">
        <v>176</v>
      </c>
      <c r="J11" s="85" t="s">
        <v>177</v>
      </c>
      <c r="K11" s="30" t="s">
        <v>299</v>
      </c>
    </row>
    <row r="12" spans="2:11" ht="12.75">
      <c r="B12" s="1">
        <v>1004</v>
      </c>
      <c r="C12" s="75" t="s">
        <v>256</v>
      </c>
      <c r="D12" s="76">
        <f>1!F7</f>
        <v>82.02</v>
      </c>
      <c r="E12" s="76">
        <f>1!H7</f>
        <v>2.941</v>
      </c>
      <c r="F12" s="76">
        <f>1!N7</f>
        <v>81.9541</v>
      </c>
      <c r="G12" s="76">
        <f>1!P7</f>
        <v>3.5643</v>
      </c>
      <c r="H12" s="76">
        <f>(D12-F12)/SQRT((E12*E12)+(G12*G12))</f>
        <v>0.014260957597399607</v>
      </c>
      <c r="I12" s="90">
        <v>1.96</v>
      </c>
      <c r="J12" s="19" t="str">
        <f>IF((ABS(H12))&gt;=I12,"Significant","Not")</f>
        <v>Not</v>
      </c>
      <c r="K12" s="19" t="str">
        <f>IF((ABS(D12-F12))&gt;=5,"Report","Not")</f>
        <v>Not</v>
      </c>
    </row>
    <row r="13" spans="2:11" ht="12.75">
      <c r="B13" s="1">
        <v>1005</v>
      </c>
      <c r="C13" s="75" t="s">
        <v>253</v>
      </c>
      <c r="D13" s="76">
        <f>1!F8</f>
        <v>17.98</v>
      </c>
      <c r="E13" s="76">
        <f>1!H8</f>
        <v>2.941</v>
      </c>
      <c r="F13" s="76">
        <f>1!N8</f>
        <v>18.0459</v>
      </c>
      <c r="G13" s="76">
        <f>1!P8</f>
        <v>3.5643</v>
      </c>
      <c r="H13" s="76">
        <f>(D13-F13)/SQRT((E13*E13)+(G13*G13))</f>
        <v>-0.014260957597399607</v>
      </c>
      <c r="I13" s="90">
        <v>1.96</v>
      </c>
      <c r="J13" s="19" t="str">
        <f>IF((ABS(H13))&gt;=I13,"Significant","Not")</f>
        <v>Not</v>
      </c>
      <c r="K13" s="19" t="str">
        <f>IF((ABS(D13-F13))&gt;=5,"Report","Not")</f>
        <v>Not</v>
      </c>
    </row>
    <row r="14" spans="2:11" ht="12.75">
      <c r="B14" s="1">
        <v>1006</v>
      </c>
      <c r="C14" s="75" t="s">
        <v>254</v>
      </c>
      <c r="D14" s="76">
        <f>1!F9</f>
        <v>12.62</v>
      </c>
      <c r="E14" s="76">
        <f>1!H9</f>
        <v>2.811</v>
      </c>
      <c r="F14" s="76">
        <f>1!N9</f>
        <v>12.4891</v>
      </c>
      <c r="G14" s="76">
        <f>1!P9</f>
        <v>3.25</v>
      </c>
      <c r="H14" s="76">
        <f>(D14-F14)/SQRT((E14*E14)+(G14*G14))</f>
        <v>0.030463103901250288</v>
      </c>
      <c r="I14" s="90">
        <v>1.96</v>
      </c>
      <c r="J14" s="19" t="str">
        <f>IF((ABS(H14))&gt;=I14,"Significant","Not")</f>
        <v>Not</v>
      </c>
      <c r="K14" s="19" t="str">
        <f>IF((ABS(D14-F14))&gt;=5,"Report","Not")</f>
        <v>Not</v>
      </c>
    </row>
    <row r="15" spans="2:11" ht="12.75">
      <c r="B15" s="1">
        <v>1007</v>
      </c>
      <c r="C15" s="93" t="s">
        <v>255</v>
      </c>
      <c r="D15" s="76">
        <f>1!F10</f>
        <v>5.36</v>
      </c>
      <c r="E15" s="76">
        <f>1!H10</f>
        <v>1.501</v>
      </c>
      <c r="F15" s="76">
        <f>1!N10</f>
        <v>5.5568</v>
      </c>
      <c r="G15" s="76">
        <f>1!P10</f>
        <v>1.851</v>
      </c>
      <c r="H15" s="76">
        <f>(D15-F15)/SQRT((E15*E15)+(G15*G15))</f>
        <v>-0.08258124690197557</v>
      </c>
      <c r="I15" s="90">
        <v>1.96</v>
      </c>
      <c r="J15" s="19" t="str">
        <f>IF((ABS(H15))&gt;=I15,"Significant","Not")</f>
        <v>Not</v>
      </c>
      <c r="K15" s="19" t="str">
        <f>IF((ABS(D15-F15))&gt;=5,"Report","Not")</f>
        <v>Not</v>
      </c>
    </row>
    <row r="17" spans="1:11" ht="12.75">
      <c r="A17" s="77" t="s">
        <v>258</v>
      </c>
      <c r="B17" s="77"/>
      <c r="C17" s="78"/>
      <c r="D17" s="79"/>
      <c r="E17" s="79"/>
      <c r="F17" s="79"/>
      <c r="G17" s="79"/>
      <c r="H17" s="79"/>
      <c r="I17" s="79"/>
      <c r="J17" s="6"/>
      <c r="K17" s="2"/>
    </row>
    <row r="18" spans="1:3" ht="12.75">
      <c r="A18" s="80" t="s">
        <v>250</v>
      </c>
      <c r="C18" s="81"/>
    </row>
    <row r="19" spans="2:3" ht="12.75">
      <c r="B19" s="83" t="s">
        <v>130</v>
      </c>
      <c r="C19" s="84" t="s">
        <v>136</v>
      </c>
    </row>
    <row r="20" spans="2:11" ht="12.75">
      <c r="B20" s="19">
        <v>2000</v>
      </c>
      <c r="C20" s="30" t="s">
        <v>40</v>
      </c>
      <c r="D20" s="85" t="s">
        <v>133</v>
      </c>
      <c r="E20" s="85" t="s">
        <v>134</v>
      </c>
      <c r="F20" s="85" t="s">
        <v>131</v>
      </c>
      <c r="G20" s="85" t="s">
        <v>132</v>
      </c>
      <c r="H20" s="85" t="s">
        <v>135</v>
      </c>
      <c r="I20" s="85" t="s">
        <v>176</v>
      </c>
      <c r="J20" s="85" t="s">
        <v>177</v>
      </c>
      <c r="K20" s="30" t="s">
        <v>299</v>
      </c>
    </row>
    <row r="21" spans="2:11" ht="12.75">
      <c r="B21" s="19">
        <v>2001</v>
      </c>
      <c r="C21" s="17" t="s">
        <v>209</v>
      </c>
      <c r="D21" s="90">
        <f>2!J7</f>
        <v>1.75</v>
      </c>
      <c r="E21" s="90">
        <f>2!L7</f>
        <v>0.197</v>
      </c>
      <c r="F21" s="76">
        <f>2!J11</f>
        <v>1.58</v>
      </c>
      <c r="G21" s="90">
        <f>2!L11</f>
        <v>0.237</v>
      </c>
      <c r="H21" s="76">
        <f aca="true" t="shared" si="0" ref="H21:H26">(D21-F21)/SQRT((E21*E21)+(G21*G21))</f>
        <v>0.5516167069510123</v>
      </c>
      <c r="I21" s="90">
        <v>1.96</v>
      </c>
      <c r="J21" s="19" t="str">
        <f aca="true" t="shared" si="1" ref="J21:J26">IF((ABS(H21))&gt;=I21,"Significant","Not")</f>
        <v>Not</v>
      </c>
      <c r="K21" s="19" t="s">
        <v>300</v>
      </c>
    </row>
    <row r="22" spans="2:11" ht="12.75">
      <c r="B22" s="19">
        <v>2002</v>
      </c>
      <c r="C22" s="17" t="s">
        <v>207</v>
      </c>
      <c r="D22" s="90">
        <f>2!J7</f>
        <v>1.75</v>
      </c>
      <c r="E22" s="90">
        <f>2!L7</f>
        <v>0.197</v>
      </c>
      <c r="F22" s="76">
        <f>2!J12</f>
        <v>1.68</v>
      </c>
      <c r="G22" s="76">
        <f>2!L12</f>
        <v>0.238</v>
      </c>
      <c r="H22" s="76">
        <f t="shared" si="0"/>
        <v>0.22657044038863683</v>
      </c>
      <c r="I22" s="90">
        <v>1.96</v>
      </c>
      <c r="J22" s="19" t="str">
        <f t="shared" si="1"/>
        <v>Not</v>
      </c>
      <c r="K22" s="19" t="s">
        <v>300</v>
      </c>
    </row>
    <row r="23" spans="2:11" ht="12.75">
      <c r="B23" s="19">
        <v>2003</v>
      </c>
      <c r="C23" s="40" t="s">
        <v>208</v>
      </c>
      <c r="D23" s="90">
        <f>2!J11</f>
        <v>1.58</v>
      </c>
      <c r="E23" s="90">
        <f>2!L11</f>
        <v>0.237</v>
      </c>
      <c r="F23" s="76">
        <f>2!J12</f>
        <v>1.68</v>
      </c>
      <c r="G23" s="76">
        <f>2!L12</f>
        <v>0.238</v>
      </c>
      <c r="H23" s="76">
        <f t="shared" si="0"/>
        <v>-0.2977285112404709</v>
      </c>
      <c r="I23" s="90">
        <v>1.96</v>
      </c>
      <c r="J23" s="19" t="str">
        <f t="shared" si="1"/>
        <v>Not</v>
      </c>
      <c r="K23" s="19" t="s">
        <v>300</v>
      </c>
    </row>
    <row r="24" spans="2:11" ht="12.75">
      <c r="B24" s="19">
        <v>2004</v>
      </c>
      <c r="C24" s="40" t="s">
        <v>210</v>
      </c>
      <c r="D24" s="90">
        <f>2!J8</f>
        <v>2.43</v>
      </c>
      <c r="E24" s="90">
        <f>2!L8</f>
        <v>0.518</v>
      </c>
      <c r="F24" s="76">
        <f>2!J9</f>
        <v>1.57</v>
      </c>
      <c r="G24" s="76">
        <f>2!L9</f>
        <v>0.29</v>
      </c>
      <c r="H24" s="76">
        <f t="shared" si="0"/>
        <v>1.4486574799840257</v>
      </c>
      <c r="I24" s="90">
        <v>1.96</v>
      </c>
      <c r="J24" s="19" t="str">
        <f t="shared" si="1"/>
        <v>Not</v>
      </c>
      <c r="K24" s="19" t="s">
        <v>300</v>
      </c>
    </row>
    <row r="25" spans="2:11" ht="12.75">
      <c r="B25" s="19">
        <v>2005</v>
      </c>
      <c r="C25" s="17" t="s">
        <v>211</v>
      </c>
      <c r="D25" s="90">
        <f>2!J8</f>
        <v>2.43</v>
      </c>
      <c r="E25" s="90">
        <f>2!L8</f>
        <v>0.518</v>
      </c>
      <c r="F25" s="76">
        <f>2!J10</f>
        <v>1.71</v>
      </c>
      <c r="G25" s="76">
        <f>2!L10</f>
        <v>0.283</v>
      </c>
      <c r="H25" s="76">
        <f t="shared" si="0"/>
        <v>1.219790708552001</v>
      </c>
      <c r="I25" s="90">
        <v>1.96</v>
      </c>
      <c r="J25" s="19" t="str">
        <f t="shared" si="1"/>
        <v>Not</v>
      </c>
      <c r="K25" s="19" t="s">
        <v>300</v>
      </c>
    </row>
    <row r="26" spans="2:11" ht="12.75">
      <c r="B26" s="19">
        <v>2006</v>
      </c>
      <c r="C26" s="17" t="s">
        <v>212</v>
      </c>
      <c r="D26" s="90">
        <f>2!J9</f>
        <v>1.57</v>
      </c>
      <c r="E26" s="90">
        <f>2!L9</f>
        <v>0.29</v>
      </c>
      <c r="F26" s="76">
        <f>2!J10</f>
        <v>1.71</v>
      </c>
      <c r="G26" s="76">
        <f>2!L10</f>
        <v>0.283</v>
      </c>
      <c r="H26" s="76">
        <f t="shared" si="0"/>
        <v>-0.34550632866521236</v>
      </c>
      <c r="I26" s="90">
        <v>1.96</v>
      </c>
      <c r="J26" s="19" t="str">
        <f t="shared" si="1"/>
        <v>Not</v>
      </c>
      <c r="K26" s="19" t="s">
        <v>300</v>
      </c>
    </row>
    <row r="27" spans="2:10" ht="12.75">
      <c r="B27" s="19">
        <v>2007</v>
      </c>
      <c r="C27" s="87" t="s">
        <v>2</v>
      </c>
      <c r="D27" s="90"/>
      <c r="E27" s="90"/>
      <c r="F27" s="90"/>
      <c r="G27" s="90"/>
      <c r="H27" s="90"/>
      <c r="I27" s="90"/>
      <c r="J27" s="90"/>
    </row>
    <row r="28" spans="2:11" ht="12.75">
      <c r="B28" s="19">
        <v>2008</v>
      </c>
      <c r="C28" s="40" t="s">
        <v>245</v>
      </c>
      <c r="D28" s="90">
        <f>2!J14</f>
        <v>1.97</v>
      </c>
      <c r="E28" s="90">
        <f>2!L14</f>
        <v>0.191</v>
      </c>
      <c r="F28" s="76">
        <f>2!J15</f>
        <v>1.04</v>
      </c>
      <c r="G28" s="90">
        <f>2!L15</f>
        <v>0.309</v>
      </c>
      <c r="H28" s="76">
        <f aca="true" t="shared" si="2" ref="H28:H33">(D28-F28)/SQRT((E28*E28)+(G28*G28))</f>
        <v>2.56010928102181</v>
      </c>
      <c r="I28" s="90">
        <v>1.96</v>
      </c>
      <c r="J28" s="19" t="str">
        <f aca="true" t="shared" si="3" ref="J28:J33">IF((ABS(H28))&gt;=I28,"Significant","Not")</f>
        <v>Significant</v>
      </c>
      <c r="K28" s="19" t="s">
        <v>300</v>
      </c>
    </row>
    <row r="29" spans="2:11" ht="12.75">
      <c r="B29" s="19">
        <v>2009</v>
      </c>
      <c r="C29" s="40" t="s">
        <v>213</v>
      </c>
      <c r="D29" s="90">
        <f>2!J14</f>
        <v>1.97</v>
      </c>
      <c r="E29" s="90">
        <f>2!L14</f>
        <v>0.191</v>
      </c>
      <c r="F29" s="76">
        <f>2!J16</f>
        <v>1.09</v>
      </c>
      <c r="G29" s="90">
        <f>2!L16</f>
        <v>0.25</v>
      </c>
      <c r="H29" s="76">
        <f t="shared" si="2"/>
        <v>2.7970920158194925</v>
      </c>
      <c r="I29" s="90">
        <v>1.96</v>
      </c>
      <c r="J29" s="19" t="str">
        <f t="shared" si="3"/>
        <v>Significant</v>
      </c>
      <c r="K29" s="19" t="s">
        <v>300</v>
      </c>
    </row>
    <row r="30" spans="2:11" ht="12.75">
      <c r="B30" s="19">
        <v>2010</v>
      </c>
      <c r="C30" s="40" t="s">
        <v>214</v>
      </c>
      <c r="D30" s="90">
        <f>2!J14</f>
        <v>1.97</v>
      </c>
      <c r="E30" s="90">
        <f>2!L14</f>
        <v>0.191</v>
      </c>
      <c r="F30" s="76">
        <f>2!J17</f>
        <v>1.87</v>
      </c>
      <c r="G30" s="90">
        <f>2!L17</f>
        <v>0.652</v>
      </c>
      <c r="H30" s="76">
        <f t="shared" si="2"/>
        <v>0.14718859386757863</v>
      </c>
      <c r="I30" s="90">
        <v>1.96</v>
      </c>
      <c r="J30" s="19" t="str">
        <f t="shared" si="3"/>
        <v>Not</v>
      </c>
      <c r="K30" s="19" t="s">
        <v>300</v>
      </c>
    </row>
    <row r="31" spans="2:11" ht="12.75">
      <c r="B31" s="19">
        <v>2011</v>
      </c>
      <c r="C31" s="40" t="s">
        <v>215</v>
      </c>
      <c r="D31" s="90">
        <f>2!J15</f>
        <v>1.04</v>
      </c>
      <c r="E31" s="90">
        <f>2!L15</f>
        <v>0.309</v>
      </c>
      <c r="F31" s="90">
        <f>2!J16</f>
        <v>1.09</v>
      </c>
      <c r="G31" s="90">
        <f>2!L16</f>
        <v>0.25</v>
      </c>
      <c r="H31" s="76">
        <f t="shared" si="2"/>
        <v>-0.12579621528054868</v>
      </c>
      <c r="I31" s="90">
        <v>1.96</v>
      </c>
      <c r="J31" s="19" t="str">
        <f t="shared" si="3"/>
        <v>Not</v>
      </c>
      <c r="K31" s="19" t="s">
        <v>300</v>
      </c>
    </row>
    <row r="32" spans="2:11" ht="12.75">
      <c r="B32" s="19">
        <v>2012</v>
      </c>
      <c r="C32" s="40" t="s">
        <v>216</v>
      </c>
      <c r="D32" s="90">
        <f>2!J15</f>
        <v>1.04</v>
      </c>
      <c r="E32" s="90">
        <f>2!L15</f>
        <v>0.309</v>
      </c>
      <c r="F32" s="90">
        <f>2!J17</f>
        <v>1.87</v>
      </c>
      <c r="G32" s="90">
        <f>2!L17</f>
        <v>0.652</v>
      </c>
      <c r="H32" s="76">
        <f t="shared" si="2"/>
        <v>-1.1503560137972082</v>
      </c>
      <c r="I32" s="90">
        <v>1.96</v>
      </c>
      <c r="J32" s="19" t="str">
        <f t="shared" si="3"/>
        <v>Not</v>
      </c>
      <c r="K32" s="19" t="s">
        <v>300</v>
      </c>
    </row>
    <row r="33" spans="2:11" ht="12.75">
      <c r="B33" s="19">
        <v>2013</v>
      </c>
      <c r="C33" s="40" t="s">
        <v>217</v>
      </c>
      <c r="D33" s="90">
        <f>2!J16</f>
        <v>1.09</v>
      </c>
      <c r="E33" s="90">
        <f>2!L16</f>
        <v>0.25</v>
      </c>
      <c r="F33" s="90">
        <f>2!J17</f>
        <v>1.87</v>
      </c>
      <c r="G33" s="90">
        <f>2!L17</f>
        <v>0.652</v>
      </c>
      <c r="H33" s="76">
        <f t="shared" si="2"/>
        <v>-1.1170200610489287</v>
      </c>
      <c r="I33" s="90">
        <v>1.96</v>
      </c>
      <c r="J33" s="19" t="str">
        <f t="shared" si="3"/>
        <v>Not</v>
      </c>
      <c r="K33" s="19" t="s">
        <v>300</v>
      </c>
    </row>
    <row r="34" spans="2:10" ht="12.75">
      <c r="B34" s="19">
        <v>2014</v>
      </c>
      <c r="C34" s="87" t="s">
        <v>3</v>
      </c>
      <c r="D34" s="90"/>
      <c r="E34" s="90"/>
      <c r="F34" s="90"/>
      <c r="G34" s="90"/>
      <c r="H34" s="90"/>
      <c r="I34" s="90"/>
      <c r="J34" s="90"/>
    </row>
    <row r="35" spans="2:11" ht="12.75">
      <c r="B35" s="19">
        <v>2015</v>
      </c>
      <c r="C35" s="40" t="s">
        <v>218</v>
      </c>
      <c r="D35" s="90">
        <f>2!J19</f>
        <v>1.76</v>
      </c>
      <c r="E35" s="90">
        <f>2!L19</f>
        <v>0.186</v>
      </c>
      <c r="F35" s="90">
        <f>2!J20</f>
        <v>1.63</v>
      </c>
      <c r="G35" s="90">
        <f>2!L20</f>
        <v>0.172</v>
      </c>
      <c r="H35" s="76">
        <f>(D35-F35)/SQRT((E35*E35)+(G35*G35))</f>
        <v>0.5131490106549753</v>
      </c>
      <c r="I35" s="90">
        <v>1.96</v>
      </c>
      <c r="J35" s="19" t="str">
        <f>IF((ABS(H35))&gt;=I35,"Significant","Not")</f>
        <v>Not</v>
      </c>
      <c r="K35" s="19" t="s">
        <v>300</v>
      </c>
    </row>
    <row r="36" spans="2:10" ht="12.75">
      <c r="B36" s="19">
        <v>2016</v>
      </c>
      <c r="C36" s="30" t="s">
        <v>34</v>
      </c>
      <c r="F36" s="90"/>
      <c r="G36" s="90"/>
      <c r="H36" s="90"/>
      <c r="I36" s="90"/>
      <c r="J36" s="90"/>
    </row>
    <row r="37" spans="2:11" ht="12.75">
      <c r="B37" s="19">
        <v>2017</v>
      </c>
      <c r="C37" s="88" t="s">
        <v>219</v>
      </c>
      <c r="D37" s="90">
        <f>2!J22</f>
        <v>1.45</v>
      </c>
      <c r="E37" s="90">
        <f>2!L22</f>
        <v>0.244</v>
      </c>
      <c r="F37" s="90">
        <f>2!J23</f>
        <v>1.04</v>
      </c>
      <c r="G37" s="90">
        <f>2!L23</f>
        <v>0.135</v>
      </c>
      <c r="H37" s="76">
        <f>(D37-F37)/SQRT((E37*E37)+(G37*G37))</f>
        <v>1.470289779289053</v>
      </c>
      <c r="I37" s="90">
        <v>1.96</v>
      </c>
      <c r="J37" s="19" t="str">
        <f>IF((ABS(H37))&gt;=I37,"Significant","Not")</f>
        <v>Not</v>
      </c>
      <c r="K37" s="19" t="s">
        <v>300</v>
      </c>
    </row>
    <row r="38" spans="2:11" ht="12.75">
      <c r="B38" s="19">
        <v>2018</v>
      </c>
      <c r="C38" s="88" t="s">
        <v>220</v>
      </c>
      <c r="D38" s="90">
        <f>2!J22</f>
        <v>1.45</v>
      </c>
      <c r="E38" s="90">
        <f>2!L22</f>
        <v>0.244</v>
      </c>
      <c r="F38" s="76">
        <f>2!J24</f>
        <v>2.37</v>
      </c>
      <c r="G38" s="76">
        <f>2!L24</f>
        <v>0.295</v>
      </c>
      <c r="H38" s="76">
        <f>(D38-F38)/SQRT((E38*E38)+(G38*G38))</f>
        <v>-2.4031374838266015</v>
      </c>
      <c r="I38" s="90">
        <v>1.96</v>
      </c>
      <c r="J38" s="19" t="str">
        <f>IF((ABS(H38))&gt;=I38,"Significant","Not")</f>
        <v>Significant</v>
      </c>
      <c r="K38" s="19" t="s">
        <v>300</v>
      </c>
    </row>
    <row r="39" spans="2:11" ht="12.75">
      <c r="B39" s="19">
        <v>2019</v>
      </c>
      <c r="C39" s="88" t="s">
        <v>221</v>
      </c>
      <c r="D39" s="90">
        <f>2!J23</f>
        <v>1.04</v>
      </c>
      <c r="E39" s="90">
        <f>2!L23</f>
        <v>0.135</v>
      </c>
      <c r="F39" s="90">
        <f>2!J24</f>
        <v>2.37</v>
      </c>
      <c r="G39" s="90">
        <f>2!L24</f>
        <v>0.295</v>
      </c>
      <c r="H39" s="76">
        <f>(D39-F39)/SQRT((E39*E39)+(G39*G39))</f>
        <v>-4.099591544453413</v>
      </c>
      <c r="I39" s="90">
        <v>1.96</v>
      </c>
      <c r="J39" s="19" t="str">
        <f>IF((ABS(H39))&gt;=I39,"Significant","Not")</f>
        <v>Significant</v>
      </c>
      <c r="K39" s="19" t="s">
        <v>300</v>
      </c>
    </row>
    <row r="40" spans="2:10" ht="12.75">
      <c r="B40" s="19">
        <v>2020</v>
      </c>
      <c r="C40" s="30" t="s">
        <v>35</v>
      </c>
      <c r="D40" s="90"/>
      <c r="E40" s="90"/>
      <c r="F40" s="90"/>
      <c r="G40" s="90"/>
      <c r="H40" s="90"/>
      <c r="I40" s="90"/>
      <c r="J40" s="90"/>
    </row>
    <row r="41" spans="2:11" ht="12.75">
      <c r="B41" s="19">
        <v>2021</v>
      </c>
      <c r="C41" s="88" t="s">
        <v>222</v>
      </c>
      <c r="D41" s="90">
        <f>2!J26</f>
        <v>2.07</v>
      </c>
      <c r="E41" s="90">
        <f>2!L26</f>
        <v>0.207</v>
      </c>
      <c r="F41" s="76">
        <f>2!J27</f>
        <v>0.92</v>
      </c>
      <c r="G41" s="76">
        <f>2!L27</f>
        <v>0.163</v>
      </c>
      <c r="H41" s="76">
        <f>(D41-F41)/SQRT((E41*E41)+(G41*G41))</f>
        <v>4.364774303191005</v>
      </c>
      <c r="I41" s="90">
        <v>1.96</v>
      </c>
      <c r="J41" s="19" t="str">
        <f>IF((ABS(H41))&gt;=I41,"Significant","Not")</f>
        <v>Significant</v>
      </c>
      <c r="K41" s="19" t="s">
        <v>300</v>
      </c>
    </row>
    <row r="42" spans="2:11" ht="12.75">
      <c r="B42" s="19">
        <v>2022</v>
      </c>
      <c r="C42" s="88" t="s">
        <v>223</v>
      </c>
      <c r="D42" s="90">
        <f>2!J26</f>
        <v>2.07</v>
      </c>
      <c r="E42" s="90">
        <f>2!L26</f>
        <v>0.207</v>
      </c>
      <c r="F42" s="76">
        <f>2!J28</f>
        <v>1.43</v>
      </c>
      <c r="G42" s="76">
        <f>2!L28</f>
        <v>0.823</v>
      </c>
      <c r="H42" s="76">
        <f>(D42-F42)/SQRT((E42*E42)+(G42*G42))</f>
        <v>0.7541540172105483</v>
      </c>
      <c r="I42" s="90">
        <v>1.96</v>
      </c>
      <c r="J42" s="19" t="str">
        <f>IF((ABS(H42))&gt;=I42,"Significant","Not")</f>
        <v>Not</v>
      </c>
      <c r="K42" s="19" t="s">
        <v>300</v>
      </c>
    </row>
    <row r="43" spans="2:11" ht="12.75">
      <c r="B43" s="19">
        <v>2023</v>
      </c>
      <c r="C43" s="89" t="s">
        <v>224</v>
      </c>
      <c r="D43" s="90">
        <f>2!J27</f>
        <v>0.92</v>
      </c>
      <c r="E43" s="90">
        <f>2!L27</f>
        <v>0.163</v>
      </c>
      <c r="F43" s="76">
        <f>2!J28</f>
        <v>1.43</v>
      </c>
      <c r="G43" s="90">
        <f>2!L28</f>
        <v>0.823</v>
      </c>
      <c r="H43" s="76">
        <f>(D43-F43)/SQRT((E43*E43)+(G43*G43))</f>
        <v>-0.6078764387426276</v>
      </c>
      <c r="I43" s="90">
        <v>1.96</v>
      </c>
      <c r="J43" s="19" t="str">
        <f>IF((ABS(H43))&gt;=I43,"Significant","Not")</f>
        <v>Not</v>
      </c>
      <c r="K43" s="19" t="s">
        <v>300</v>
      </c>
    </row>
    <row r="44" spans="2:10" ht="12.75">
      <c r="B44" s="19">
        <v>2024</v>
      </c>
      <c r="C44" s="7" t="s">
        <v>46</v>
      </c>
      <c r="D44" s="90"/>
      <c r="E44" s="90"/>
      <c r="F44" s="90"/>
      <c r="G44" s="90"/>
      <c r="H44" s="90"/>
      <c r="I44" s="90"/>
      <c r="J44" s="90"/>
    </row>
    <row r="45" spans="2:11" ht="12.75">
      <c r="B45" s="19">
        <v>2025</v>
      </c>
      <c r="C45" s="17" t="s">
        <v>225</v>
      </c>
      <c r="D45" s="90">
        <f>2!J30</f>
        <v>4.61</v>
      </c>
      <c r="E45" s="90">
        <f>2!L30</f>
        <v>0.552</v>
      </c>
      <c r="F45" s="76">
        <f>2!J31</f>
        <v>1.04</v>
      </c>
      <c r="G45" s="76">
        <f>2!L31</f>
        <v>0.174</v>
      </c>
      <c r="H45" s="76">
        <f aca="true" t="shared" si="4" ref="H45:H50">(D45-F45)/SQRT((E45*E45)+(G45*G45))</f>
        <v>6.168204686912177</v>
      </c>
      <c r="I45" s="90">
        <v>1.96</v>
      </c>
      <c r="J45" s="19" t="str">
        <f aca="true" t="shared" si="5" ref="J45:J50">IF((ABS(H45))&gt;=I45,"Significant","Not")</f>
        <v>Significant</v>
      </c>
      <c r="K45" s="19" t="s">
        <v>300</v>
      </c>
    </row>
    <row r="46" spans="2:11" ht="12.75">
      <c r="B46" s="19">
        <v>2026</v>
      </c>
      <c r="C46" s="17" t="s">
        <v>226</v>
      </c>
      <c r="D46" s="90">
        <f>2!J30</f>
        <v>4.61</v>
      </c>
      <c r="E46" s="90">
        <f>2!L30</f>
        <v>0.552</v>
      </c>
      <c r="F46" s="76">
        <f>2!J32</f>
        <v>0.71</v>
      </c>
      <c r="G46" s="76">
        <f>2!L32</f>
        <v>0.157</v>
      </c>
      <c r="H46" s="76">
        <f t="shared" si="4"/>
        <v>6.7956936899049</v>
      </c>
      <c r="I46" s="90">
        <v>1.96</v>
      </c>
      <c r="J46" s="19" t="str">
        <f t="shared" si="5"/>
        <v>Significant</v>
      </c>
      <c r="K46" s="19" t="s">
        <v>300</v>
      </c>
    </row>
    <row r="47" spans="2:11" ht="12.75">
      <c r="B47" s="19">
        <v>2027</v>
      </c>
      <c r="C47" s="17" t="s">
        <v>227</v>
      </c>
      <c r="D47" s="90">
        <f>2!J30</f>
        <v>4.61</v>
      </c>
      <c r="E47" s="90">
        <f>2!L30</f>
        <v>0.552</v>
      </c>
      <c r="F47" s="76">
        <f>2!J33</f>
        <v>1.87</v>
      </c>
      <c r="G47" s="76">
        <f>2!L33</f>
        <v>0.48</v>
      </c>
      <c r="H47" s="76">
        <f t="shared" si="4"/>
        <v>3.7456868310289906</v>
      </c>
      <c r="I47" s="90">
        <v>1.96</v>
      </c>
      <c r="J47" s="19" t="str">
        <f t="shared" si="5"/>
        <v>Significant</v>
      </c>
      <c r="K47" s="19" t="s">
        <v>300</v>
      </c>
    </row>
    <row r="48" spans="2:11" ht="12.75">
      <c r="B48" s="19">
        <v>2028</v>
      </c>
      <c r="C48" s="17" t="s">
        <v>228</v>
      </c>
      <c r="D48" s="90">
        <f>2!J31</f>
        <v>1.04</v>
      </c>
      <c r="E48" s="90">
        <f>2!L31</f>
        <v>0.174</v>
      </c>
      <c r="F48" s="76">
        <f>2!J32</f>
        <v>0.71</v>
      </c>
      <c r="G48" s="76">
        <f>2!L32</f>
        <v>0.157</v>
      </c>
      <c r="H48" s="76">
        <f t="shared" si="4"/>
        <v>1.4080851134948127</v>
      </c>
      <c r="I48" s="90">
        <v>1.96</v>
      </c>
      <c r="J48" s="19" t="str">
        <f t="shared" si="5"/>
        <v>Not</v>
      </c>
      <c r="K48" s="19" t="s">
        <v>300</v>
      </c>
    </row>
    <row r="49" spans="2:11" ht="12.75">
      <c r="B49" s="19">
        <v>2029</v>
      </c>
      <c r="C49" s="17" t="s">
        <v>229</v>
      </c>
      <c r="D49" s="90">
        <f>2!J31</f>
        <v>1.04</v>
      </c>
      <c r="E49" s="90">
        <f>2!L31</f>
        <v>0.174</v>
      </c>
      <c r="F49" s="76">
        <f>2!J33</f>
        <v>1.87</v>
      </c>
      <c r="G49" s="76">
        <f>2!L33</f>
        <v>0.48</v>
      </c>
      <c r="H49" s="76">
        <f t="shared" si="4"/>
        <v>-1.6256519460101266</v>
      </c>
      <c r="I49" s="90">
        <v>1.96</v>
      </c>
      <c r="J49" s="19" t="str">
        <f t="shared" si="5"/>
        <v>Not</v>
      </c>
      <c r="K49" s="19" t="s">
        <v>300</v>
      </c>
    </row>
    <row r="50" spans="2:11" ht="12.75">
      <c r="B50" s="19">
        <v>2030</v>
      </c>
      <c r="C50" s="17" t="s">
        <v>230</v>
      </c>
      <c r="D50" s="90">
        <f>2!J32</f>
        <v>0.71</v>
      </c>
      <c r="E50" s="90">
        <f>2!L32</f>
        <v>0.157</v>
      </c>
      <c r="F50" s="76">
        <f>2!J33</f>
        <v>1.87</v>
      </c>
      <c r="G50" s="76">
        <f>2!L33</f>
        <v>0.48</v>
      </c>
      <c r="H50" s="76">
        <f t="shared" si="4"/>
        <v>-2.2969216256796017</v>
      </c>
      <c r="I50" s="90">
        <v>1.96</v>
      </c>
      <c r="J50" s="19" t="str">
        <f t="shared" si="5"/>
        <v>Significant</v>
      </c>
      <c r="K50" s="19" t="s">
        <v>300</v>
      </c>
    </row>
    <row r="51" spans="2:10" ht="12.75">
      <c r="B51" s="19">
        <v>2031</v>
      </c>
      <c r="C51" s="87" t="s">
        <v>4</v>
      </c>
      <c r="D51" s="90"/>
      <c r="E51" s="90"/>
      <c r="F51" s="90"/>
      <c r="G51" s="90"/>
      <c r="H51" s="90"/>
      <c r="I51" s="90"/>
      <c r="J51" s="90"/>
    </row>
    <row r="52" spans="2:11" ht="12.75">
      <c r="B52" s="19">
        <v>2032</v>
      </c>
      <c r="C52" s="40" t="s">
        <v>41</v>
      </c>
      <c r="D52" s="90">
        <f>2!J35</f>
        <v>1.56</v>
      </c>
      <c r="E52" s="90">
        <f>2!L35</f>
        <v>0.267</v>
      </c>
      <c r="F52" s="76">
        <f>2!J36</f>
        <v>1.83</v>
      </c>
      <c r="G52" s="76">
        <f>2!L36</f>
        <v>0.236</v>
      </c>
      <c r="H52" s="76">
        <f aca="true" t="shared" si="6" ref="H52:H57">(D52-F52)/SQRT((E52*E52)+(G52*G52))</f>
        <v>-0.7576830162908312</v>
      </c>
      <c r="I52" s="90">
        <v>1.96</v>
      </c>
      <c r="J52" s="19" t="str">
        <f aca="true" t="shared" si="7" ref="J52:J57">IF((ABS(H52))&gt;=I52,"Significant","Not")</f>
        <v>Not</v>
      </c>
      <c r="K52" s="19" t="s">
        <v>300</v>
      </c>
    </row>
    <row r="53" spans="2:11" ht="12.75">
      <c r="B53" s="19">
        <v>2033</v>
      </c>
      <c r="C53" s="40" t="s">
        <v>42</v>
      </c>
      <c r="D53" s="90">
        <f>2!J35</f>
        <v>1.56</v>
      </c>
      <c r="E53" s="90">
        <f>2!L35</f>
        <v>0.267</v>
      </c>
      <c r="F53" s="76">
        <f>2!J37</f>
        <v>1.89</v>
      </c>
      <c r="G53" s="76">
        <f>2!L37</f>
        <v>0.298</v>
      </c>
      <c r="H53" s="76">
        <f t="shared" si="6"/>
        <v>-0.8247603388472243</v>
      </c>
      <c r="I53" s="90">
        <v>1.96</v>
      </c>
      <c r="J53" s="19" t="str">
        <f t="shared" si="7"/>
        <v>Not</v>
      </c>
      <c r="K53" s="19" t="s">
        <v>300</v>
      </c>
    </row>
    <row r="54" spans="2:11" ht="12.75">
      <c r="B54" s="19">
        <v>2034</v>
      </c>
      <c r="C54" s="40" t="s">
        <v>43</v>
      </c>
      <c r="D54" s="90">
        <f>2!J35</f>
        <v>1.56</v>
      </c>
      <c r="E54" s="90">
        <f>2!L35</f>
        <v>0.267</v>
      </c>
      <c r="F54" s="76">
        <f>2!J38</f>
        <v>1.54</v>
      </c>
      <c r="G54" s="76">
        <f>2!L38</f>
        <v>0.276</v>
      </c>
      <c r="H54" s="76">
        <f t="shared" si="6"/>
        <v>0.05208174394889524</v>
      </c>
      <c r="I54" s="90">
        <v>1.96</v>
      </c>
      <c r="J54" s="19" t="str">
        <f t="shared" si="7"/>
        <v>Not</v>
      </c>
      <c r="K54" s="19" t="s">
        <v>300</v>
      </c>
    </row>
    <row r="55" spans="2:11" ht="12.75">
      <c r="B55" s="19">
        <v>2035</v>
      </c>
      <c r="C55" s="40" t="s">
        <v>44</v>
      </c>
      <c r="D55" s="90">
        <f>2!J36</f>
        <v>1.83</v>
      </c>
      <c r="E55" s="90">
        <f>2!L36</f>
        <v>0.236</v>
      </c>
      <c r="F55" s="76">
        <f>2!J37</f>
        <v>1.89</v>
      </c>
      <c r="G55" s="76">
        <f>2!L37</f>
        <v>0.298</v>
      </c>
      <c r="H55" s="76">
        <f t="shared" si="6"/>
        <v>-0.1578400925293965</v>
      </c>
      <c r="I55" s="90">
        <v>1.96</v>
      </c>
      <c r="J55" s="19" t="str">
        <f t="shared" si="7"/>
        <v>Not</v>
      </c>
      <c r="K55" s="19" t="s">
        <v>300</v>
      </c>
    </row>
    <row r="56" spans="2:11" ht="12.75">
      <c r="B56" s="19">
        <v>2036</v>
      </c>
      <c r="C56" s="40" t="s">
        <v>45</v>
      </c>
      <c r="D56" s="90">
        <f>2!J36</f>
        <v>1.83</v>
      </c>
      <c r="E56" s="90">
        <f>2!L36</f>
        <v>0.236</v>
      </c>
      <c r="F56" s="76">
        <f>2!J38</f>
        <v>1.54</v>
      </c>
      <c r="G56" s="76">
        <f>2!L38</f>
        <v>0.276</v>
      </c>
      <c r="H56" s="76">
        <f t="shared" si="6"/>
        <v>0.7985860168474623</v>
      </c>
      <c r="I56" s="90">
        <v>1.96</v>
      </c>
      <c r="J56" s="19" t="str">
        <f t="shared" si="7"/>
        <v>Not</v>
      </c>
      <c r="K56" s="19" t="s">
        <v>300</v>
      </c>
    </row>
    <row r="57" spans="2:11" ht="12.75">
      <c r="B57" s="19">
        <v>2037</v>
      </c>
      <c r="C57" s="40" t="s">
        <v>246</v>
      </c>
      <c r="D57" s="90">
        <f>2!J37</f>
        <v>1.89</v>
      </c>
      <c r="E57" s="90">
        <f>2!L37</f>
        <v>0.298</v>
      </c>
      <c r="F57" s="76">
        <f>2!J38</f>
        <v>1.54</v>
      </c>
      <c r="G57" s="76">
        <f>2!L38</f>
        <v>0.276</v>
      </c>
      <c r="H57" s="76">
        <f t="shared" si="6"/>
        <v>0.8616926622356753</v>
      </c>
      <c r="I57" s="90">
        <v>1.96</v>
      </c>
      <c r="J57" s="19" t="str">
        <f t="shared" si="7"/>
        <v>Not</v>
      </c>
      <c r="K57" s="19" t="s">
        <v>300</v>
      </c>
    </row>
    <row r="58" spans="2:10" ht="12.75">
      <c r="B58" s="19">
        <v>2038</v>
      </c>
      <c r="C58" s="87" t="s">
        <v>57</v>
      </c>
      <c r="D58" s="90"/>
      <c r="E58" s="90"/>
      <c r="F58" s="90"/>
      <c r="G58" s="90"/>
      <c r="H58" s="90"/>
      <c r="I58" s="90"/>
      <c r="J58" s="90"/>
    </row>
    <row r="59" spans="2:11" ht="12.75">
      <c r="B59" s="19">
        <v>2039</v>
      </c>
      <c r="C59" s="40" t="s">
        <v>231</v>
      </c>
      <c r="D59" s="90">
        <f>2!J40</f>
        <v>0.87</v>
      </c>
      <c r="E59" s="90">
        <f>2!L40</f>
        <v>0.146</v>
      </c>
      <c r="F59" s="76">
        <f>2!J41</f>
        <v>1.89</v>
      </c>
      <c r="G59" s="76">
        <f>2!L41</f>
        <v>0.245</v>
      </c>
      <c r="H59" s="76">
        <f aca="true" t="shared" si="8" ref="H59:H64">(D59-F59)/SQRT((E59*E59)+(G59*G59))</f>
        <v>-3.5763944983184617</v>
      </c>
      <c r="I59" s="90">
        <v>1.96</v>
      </c>
      <c r="J59" s="19" t="str">
        <f aca="true" t="shared" si="9" ref="J59:J64">IF((ABS(H59))&gt;=I59,"Significant","Not")</f>
        <v>Significant</v>
      </c>
      <c r="K59" s="19" t="s">
        <v>300</v>
      </c>
    </row>
    <row r="60" spans="2:11" ht="12.75">
      <c r="B60" s="19">
        <v>2040</v>
      </c>
      <c r="C60" s="40" t="s">
        <v>232</v>
      </c>
      <c r="D60" s="90">
        <f>2!J40</f>
        <v>0.87</v>
      </c>
      <c r="E60" s="90">
        <f>2!L40</f>
        <v>0.146</v>
      </c>
      <c r="F60" s="76">
        <f>2!J42</f>
        <v>2.58</v>
      </c>
      <c r="G60" s="76">
        <f>2!L42</f>
        <v>0.42</v>
      </c>
      <c r="H60" s="76">
        <f t="shared" si="8"/>
        <v>-3.8456982317440986</v>
      </c>
      <c r="I60" s="90">
        <v>1.96</v>
      </c>
      <c r="J60" s="19" t="str">
        <f t="shared" si="9"/>
        <v>Significant</v>
      </c>
      <c r="K60" s="19" t="s">
        <v>300</v>
      </c>
    </row>
    <row r="61" spans="2:11" ht="12.75">
      <c r="B61" s="19">
        <v>2041</v>
      </c>
      <c r="C61" s="40" t="s">
        <v>233</v>
      </c>
      <c r="D61" s="90">
        <f>2!J40</f>
        <v>0.87</v>
      </c>
      <c r="E61" s="90">
        <f>2!L40</f>
        <v>0.146</v>
      </c>
      <c r="F61" s="76">
        <f>2!J43</f>
        <v>2.26</v>
      </c>
      <c r="G61" s="76">
        <f>2!L43</f>
        <v>0.46</v>
      </c>
      <c r="H61" s="76">
        <f t="shared" si="8"/>
        <v>-2.880150212374295</v>
      </c>
      <c r="I61" s="90">
        <v>1.96</v>
      </c>
      <c r="J61" s="19" t="str">
        <f t="shared" si="9"/>
        <v>Significant</v>
      </c>
      <c r="K61" s="19" t="s">
        <v>300</v>
      </c>
    </row>
    <row r="62" spans="2:11" ht="12.75">
      <c r="B62" s="19">
        <v>2042</v>
      </c>
      <c r="C62" s="40" t="s">
        <v>234</v>
      </c>
      <c r="D62" s="90">
        <f>2!J41</f>
        <v>1.89</v>
      </c>
      <c r="E62" s="90">
        <f>2!L41</f>
        <v>0.245</v>
      </c>
      <c r="F62" s="76">
        <f>2!J42</f>
        <v>2.58</v>
      </c>
      <c r="G62" s="76">
        <f>2!L42</f>
        <v>0.42</v>
      </c>
      <c r="H62" s="76">
        <f t="shared" si="8"/>
        <v>-1.419065337190284</v>
      </c>
      <c r="I62" s="90">
        <v>1.96</v>
      </c>
      <c r="J62" s="19" t="str">
        <f t="shared" si="9"/>
        <v>Not</v>
      </c>
      <c r="K62" s="19" t="s">
        <v>300</v>
      </c>
    </row>
    <row r="63" spans="2:11" ht="12.75">
      <c r="B63" s="19">
        <v>2043</v>
      </c>
      <c r="C63" s="40" t="s">
        <v>235</v>
      </c>
      <c r="D63" s="90">
        <f>2!J41</f>
        <v>1.89</v>
      </c>
      <c r="E63" s="90">
        <f>2!L41</f>
        <v>0.245</v>
      </c>
      <c r="F63" s="76">
        <f>2!J43</f>
        <v>2.26</v>
      </c>
      <c r="G63" s="76">
        <f>2!L43</f>
        <v>0.46</v>
      </c>
      <c r="H63" s="76">
        <f t="shared" si="8"/>
        <v>-0.7099321668626158</v>
      </c>
      <c r="I63" s="90">
        <v>1.96</v>
      </c>
      <c r="J63" s="19" t="str">
        <f t="shared" si="9"/>
        <v>Not</v>
      </c>
      <c r="K63" s="19" t="s">
        <v>300</v>
      </c>
    </row>
    <row r="64" spans="2:11" ht="12.75">
      <c r="B64" s="19">
        <v>2044</v>
      </c>
      <c r="C64" s="40" t="s">
        <v>236</v>
      </c>
      <c r="D64" s="90">
        <f>2!J42</f>
        <v>2.58</v>
      </c>
      <c r="E64" s="90">
        <f>2!L42</f>
        <v>0.42</v>
      </c>
      <c r="F64" s="76">
        <f>2!J43</f>
        <v>2.26</v>
      </c>
      <c r="G64" s="76">
        <f>2!L43</f>
        <v>0.46</v>
      </c>
      <c r="H64" s="76">
        <f t="shared" si="8"/>
        <v>0.5137290392543489</v>
      </c>
      <c r="I64" s="90">
        <v>1.96</v>
      </c>
      <c r="J64" s="19" t="str">
        <f t="shared" si="9"/>
        <v>Not</v>
      </c>
      <c r="K64" s="19" t="s">
        <v>300</v>
      </c>
    </row>
    <row r="65" spans="2:10" ht="15.75">
      <c r="B65" s="19">
        <v>2045</v>
      </c>
      <c r="C65" s="87" t="s">
        <v>206</v>
      </c>
      <c r="D65" s="90"/>
      <c r="E65" s="90"/>
      <c r="F65" s="90"/>
      <c r="G65" s="90"/>
      <c r="H65" s="90"/>
      <c r="I65" s="90"/>
      <c r="J65" s="90"/>
    </row>
    <row r="66" spans="2:11" ht="12.75" hidden="1">
      <c r="B66" s="19">
        <v>2046</v>
      </c>
      <c r="C66" s="40" t="s">
        <v>237</v>
      </c>
      <c r="D66" s="90">
        <f>2!J45</f>
        <v>1.5367</v>
      </c>
      <c r="E66" s="90">
        <f>2!L45</f>
        <v>0.1535</v>
      </c>
      <c r="F66" s="76">
        <f>2!J46</f>
        <v>1.93</v>
      </c>
      <c r="G66" s="76">
        <f>2!L46</f>
        <v>0.391</v>
      </c>
      <c r="H66" s="76">
        <f>(D66-F66)/SQRT((E66*E66)+(G66*G66))</f>
        <v>-0.936313795097075</v>
      </c>
      <c r="I66" s="90">
        <v>1.96</v>
      </c>
      <c r="J66" s="19" t="str">
        <f>IF((ABS(H66))&gt;=I66,"Significant","Not")</f>
        <v>Not</v>
      </c>
      <c r="K66" s="19" t="s">
        <v>300</v>
      </c>
    </row>
    <row r="67" spans="2:11" ht="12.75">
      <c r="B67" s="19">
        <v>2047</v>
      </c>
      <c r="C67" s="40" t="s">
        <v>303</v>
      </c>
      <c r="D67" s="90">
        <f>2!J45</f>
        <v>1.5367</v>
      </c>
      <c r="E67" s="90">
        <f>2!L45</f>
        <v>0.1535</v>
      </c>
      <c r="F67" s="76">
        <f>2!J47</f>
        <v>2.15</v>
      </c>
      <c r="G67" s="76">
        <f>2!L47</f>
        <v>0.31</v>
      </c>
      <c r="H67" s="76">
        <f>(D67-F67)/SQRT((E67*E67)+(G67*G67))</f>
        <v>-1.7729414042371798</v>
      </c>
      <c r="I67" s="90">
        <v>1.96</v>
      </c>
      <c r="J67" s="19" t="str">
        <f>IF((ABS(H67))&gt;=I67,"Significant","Not")</f>
        <v>Not</v>
      </c>
      <c r="K67" s="19" t="s">
        <v>300</v>
      </c>
    </row>
    <row r="68" spans="2:11" ht="12.75" hidden="1">
      <c r="B68" s="19">
        <v>2048</v>
      </c>
      <c r="C68" s="17" t="s">
        <v>238</v>
      </c>
      <c r="D68" s="90">
        <f>2!J46</f>
        <v>1.93</v>
      </c>
      <c r="E68" s="90">
        <f>2!L46</f>
        <v>0.391</v>
      </c>
      <c r="F68" s="76">
        <f>2!J47</f>
        <v>2.15</v>
      </c>
      <c r="G68" s="76">
        <f>2!L47</f>
        <v>0.31</v>
      </c>
      <c r="H68" s="76">
        <f>(D68-F68)/SQRT((E68*E68)+(G68*G68))</f>
        <v>-0.4408994706175613</v>
      </c>
      <c r="I68" s="90">
        <v>1.96</v>
      </c>
      <c r="J68" s="19" t="str">
        <f>IF((ABS(H68))&gt;=I68,"Significant","Not")</f>
        <v>Not</v>
      </c>
      <c r="K68" s="19" t="s">
        <v>300</v>
      </c>
    </row>
    <row r="69" spans="2:10" ht="12.75">
      <c r="B69" s="19">
        <v>2049</v>
      </c>
      <c r="C69" s="81" t="s">
        <v>74</v>
      </c>
      <c r="D69" s="90"/>
      <c r="E69" s="90"/>
      <c r="F69" s="90"/>
      <c r="G69" s="90"/>
      <c r="H69" s="90"/>
      <c r="I69" s="90"/>
      <c r="J69" s="90"/>
    </row>
    <row r="70" spans="2:11" ht="12.75">
      <c r="B70" s="19">
        <v>2050</v>
      </c>
      <c r="C70" s="17" t="s">
        <v>239</v>
      </c>
      <c r="D70" s="90">
        <f>2!J49</f>
        <v>1.1113</v>
      </c>
      <c r="E70" s="90">
        <f>2!L49</f>
        <v>0.2957</v>
      </c>
      <c r="F70" s="76">
        <f>2!J50</f>
        <v>2.0465</v>
      </c>
      <c r="G70" s="76">
        <f>2!L50</f>
        <v>0.2756</v>
      </c>
      <c r="H70" s="76">
        <f aca="true" t="shared" si="10" ref="H70:H75">(D70-F70)/SQRT((E70*E70)+(G70*G70))</f>
        <v>-2.3135913140103033</v>
      </c>
      <c r="I70" s="90">
        <v>1.96</v>
      </c>
      <c r="J70" s="19" t="str">
        <f aca="true" t="shared" si="11" ref="J70:J75">IF((ABS(H70))&gt;=I70,"Significant","Not")</f>
        <v>Significant</v>
      </c>
      <c r="K70" s="19" t="s">
        <v>300</v>
      </c>
    </row>
    <row r="71" spans="2:11" ht="12.75">
      <c r="B71" s="19">
        <v>2051</v>
      </c>
      <c r="C71" s="17" t="s">
        <v>240</v>
      </c>
      <c r="D71" s="90">
        <f>2!J49</f>
        <v>1.1113</v>
      </c>
      <c r="E71" s="90">
        <f>2!L49</f>
        <v>0.2957</v>
      </c>
      <c r="F71" s="76">
        <f>2!J51</f>
        <v>1.3782</v>
      </c>
      <c r="G71" s="76">
        <f>2!L51</f>
        <v>0.2397</v>
      </c>
      <c r="H71" s="76">
        <f t="shared" si="10"/>
        <v>-0.7011686718512726</v>
      </c>
      <c r="I71" s="90">
        <v>1.96</v>
      </c>
      <c r="J71" s="19" t="str">
        <f t="shared" si="11"/>
        <v>Not</v>
      </c>
      <c r="K71" s="19" t="s">
        <v>300</v>
      </c>
    </row>
    <row r="72" spans="2:11" ht="12.75">
      <c r="B72" s="19">
        <v>2052</v>
      </c>
      <c r="C72" s="17" t="s">
        <v>241</v>
      </c>
      <c r="D72" s="90">
        <f>2!J49</f>
        <v>1.1113</v>
      </c>
      <c r="E72" s="90">
        <f>2!L49</f>
        <v>0.2957</v>
      </c>
      <c r="F72" s="76">
        <f>2!J52</f>
        <v>2.0384</v>
      </c>
      <c r="G72" s="76">
        <f>2!L52</f>
        <v>0.3382</v>
      </c>
      <c r="H72" s="76">
        <f t="shared" si="10"/>
        <v>-2.063701703049672</v>
      </c>
      <c r="I72" s="90">
        <v>1.96</v>
      </c>
      <c r="J72" s="19" t="str">
        <f t="shared" si="11"/>
        <v>Significant</v>
      </c>
      <c r="K72" s="19" t="s">
        <v>300</v>
      </c>
    </row>
    <row r="73" spans="2:11" ht="12.75">
      <c r="B73" s="19">
        <v>2053</v>
      </c>
      <c r="C73" s="17" t="s">
        <v>242</v>
      </c>
      <c r="D73" s="90">
        <f>2!J50</f>
        <v>2.0465</v>
      </c>
      <c r="E73" s="90">
        <f>2!L50</f>
        <v>0.2756</v>
      </c>
      <c r="F73" s="76">
        <f>2!J51</f>
        <v>1.3782</v>
      </c>
      <c r="G73" s="76">
        <f>2!L51</f>
        <v>0.2397</v>
      </c>
      <c r="H73" s="76">
        <f t="shared" si="10"/>
        <v>1.829679022786341</v>
      </c>
      <c r="I73" s="90">
        <v>1.96</v>
      </c>
      <c r="J73" s="19" t="str">
        <f t="shared" si="11"/>
        <v>Not</v>
      </c>
      <c r="K73" s="19" t="s">
        <v>300</v>
      </c>
    </row>
    <row r="74" spans="2:11" ht="12.75">
      <c r="B74" s="19">
        <v>2054</v>
      </c>
      <c r="C74" s="17" t="s">
        <v>243</v>
      </c>
      <c r="D74" s="90">
        <f>2!J50</f>
        <v>2.0465</v>
      </c>
      <c r="E74" s="90">
        <f>2!L50</f>
        <v>0.2756</v>
      </c>
      <c r="F74" s="76">
        <f>2!J52</f>
        <v>2.0384</v>
      </c>
      <c r="G74" s="76">
        <f>2!L52</f>
        <v>0.3382</v>
      </c>
      <c r="H74" s="76">
        <f t="shared" si="10"/>
        <v>0.01856633348944524</v>
      </c>
      <c r="I74" s="90">
        <v>1.96</v>
      </c>
      <c r="J74" s="19" t="str">
        <f t="shared" si="11"/>
        <v>Not</v>
      </c>
      <c r="K74" s="19" t="s">
        <v>300</v>
      </c>
    </row>
    <row r="75" spans="2:11" ht="12.75">
      <c r="B75" s="19">
        <v>2055</v>
      </c>
      <c r="C75" s="17" t="s">
        <v>244</v>
      </c>
      <c r="D75" s="76">
        <f>2!J51</f>
        <v>1.3782</v>
      </c>
      <c r="E75" s="76">
        <f>2!L51</f>
        <v>0.2397</v>
      </c>
      <c r="F75" s="76">
        <f>2!J52</f>
        <v>2.0384</v>
      </c>
      <c r="G75" s="76">
        <f>2!L52</f>
        <v>0.3382</v>
      </c>
      <c r="H75" s="76">
        <f t="shared" si="10"/>
        <v>-1.5926461252828688</v>
      </c>
      <c r="I75" s="90">
        <v>1.96</v>
      </c>
      <c r="J75" s="19" t="str">
        <f t="shared" si="11"/>
        <v>Not</v>
      </c>
      <c r="K75" s="19" t="s">
        <v>300</v>
      </c>
    </row>
    <row r="76" spans="1:10" ht="12.75">
      <c r="A76" s="80" t="s">
        <v>201</v>
      </c>
      <c r="C76" s="81"/>
      <c r="D76" s="82"/>
      <c r="E76" s="82"/>
      <c r="F76" s="82"/>
      <c r="G76" s="82"/>
      <c r="H76" s="82"/>
      <c r="I76" s="82"/>
      <c r="J76" s="35"/>
    </row>
    <row r="77" spans="2:11" ht="12.75">
      <c r="B77" s="83" t="s">
        <v>130</v>
      </c>
      <c r="C77" s="84" t="s">
        <v>136</v>
      </c>
      <c r="D77" s="85" t="s">
        <v>133</v>
      </c>
      <c r="E77" s="85" t="s">
        <v>134</v>
      </c>
      <c r="F77" s="85" t="s">
        <v>131</v>
      </c>
      <c r="G77" s="85" t="s">
        <v>132</v>
      </c>
      <c r="H77" s="85" t="s">
        <v>135</v>
      </c>
      <c r="I77" s="85" t="s">
        <v>176</v>
      </c>
      <c r="J77" s="85" t="s">
        <v>177</v>
      </c>
      <c r="K77" s="30" t="s">
        <v>299</v>
      </c>
    </row>
    <row r="78" spans="2:10" ht="12.75">
      <c r="B78" s="19">
        <v>2056</v>
      </c>
      <c r="C78" s="30" t="s">
        <v>40</v>
      </c>
      <c r="D78" s="85"/>
      <c r="E78" s="85"/>
      <c r="F78" s="85"/>
      <c r="G78" s="85"/>
      <c r="H78" s="85"/>
      <c r="I78" s="85"/>
      <c r="J78" s="85"/>
    </row>
    <row r="79" spans="1:11" ht="12.75">
      <c r="A79" s="19"/>
      <c r="B79" s="19">
        <v>2057</v>
      </c>
      <c r="C79" s="17" t="s">
        <v>209</v>
      </c>
      <c r="D79" s="90">
        <f>2!V7</f>
        <v>1.9458</v>
      </c>
      <c r="E79" s="90">
        <f>2!X7</f>
        <v>0.2282</v>
      </c>
      <c r="F79" s="76">
        <f>2!V11</f>
        <v>2.4251</v>
      </c>
      <c r="G79" s="90">
        <f>2!X11</f>
        <v>0.3597</v>
      </c>
      <c r="H79" s="76">
        <f aca="true" t="shared" si="12" ref="H79:H84">(D79-F79)/SQRT((E79*E79)+(G79*G79))</f>
        <v>-1.125169049898654</v>
      </c>
      <c r="I79" s="90">
        <v>1.96</v>
      </c>
      <c r="J79" s="19" t="str">
        <f aca="true" t="shared" si="13" ref="J79:J84">IF((ABS(H79))&gt;=I79,"Significant","Not")</f>
        <v>Not</v>
      </c>
      <c r="K79" s="19" t="s">
        <v>300</v>
      </c>
    </row>
    <row r="80" spans="1:11" ht="12.75">
      <c r="A80" s="19"/>
      <c r="B80" s="19">
        <v>2058</v>
      </c>
      <c r="C80" s="17" t="s">
        <v>207</v>
      </c>
      <c r="D80" s="90">
        <f>2!V7</f>
        <v>1.9458</v>
      </c>
      <c r="E80" s="90">
        <f>2!X7</f>
        <v>0.2282</v>
      </c>
      <c r="F80" s="76">
        <f>2!V12</f>
        <v>2.2548</v>
      </c>
      <c r="G80" s="76">
        <f>2!X12</f>
        <v>0.3349</v>
      </c>
      <c r="H80" s="76">
        <f t="shared" si="12"/>
        <v>-0.7624790858043238</v>
      </c>
      <c r="I80" s="90">
        <v>1.96</v>
      </c>
      <c r="J80" s="19" t="str">
        <f t="shared" si="13"/>
        <v>Not</v>
      </c>
      <c r="K80" s="19" t="s">
        <v>300</v>
      </c>
    </row>
    <row r="81" spans="1:11" ht="12.75">
      <c r="A81" s="19"/>
      <c r="B81" s="19">
        <v>2059</v>
      </c>
      <c r="C81" s="40" t="s">
        <v>208</v>
      </c>
      <c r="D81" s="90">
        <f>2!V11</f>
        <v>2.4251</v>
      </c>
      <c r="E81" s="90">
        <f>2!X11</f>
        <v>0.3597</v>
      </c>
      <c r="F81" s="76">
        <f>2!V12</f>
        <v>2.2548</v>
      </c>
      <c r="G81" s="76">
        <f>2!X12</f>
        <v>0.3349</v>
      </c>
      <c r="H81" s="76">
        <f t="shared" si="12"/>
        <v>0.3465119600069768</v>
      </c>
      <c r="I81" s="90">
        <v>1.96</v>
      </c>
      <c r="J81" s="19" t="str">
        <f t="shared" si="13"/>
        <v>Not</v>
      </c>
      <c r="K81" s="19" t="s">
        <v>300</v>
      </c>
    </row>
    <row r="82" spans="1:11" ht="12.75">
      <c r="A82" s="19"/>
      <c r="B82" s="19">
        <v>2060</v>
      </c>
      <c r="C82" s="40" t="s">
        <v>210</v>
      </c>
      <c r="D82" s="90">
        <f>2!V8</f>
        <v>2.6871</v>
      </c>
      <c r="E82" s="90">
        <f>2!X8</f>
        <v>0.6446</v>
      </c>
      <c r="F82" s="76">
        <f>2!V9</f>
        <v>1.7729</v>
      </c>
      <c r="G82" s="76">
        <f>2!X9</f>
        <v>0.2752</v>
      </c>
      <c r="H82" s="76">
        <f t="shared" si="12"/>
        <v>1.3043450640349747</v>
      </c>
      <c r="I82" s="90">
        <v>1.96</v>
      </c>
      <c r="J82" s="19" t="str">
        <f t="shared" si="13"/>
        <v>Not</v>
      </c>
      <c r="K82" s="19" t="s">
        <v>300</v>
      </c>
    </row>
    <row r="83" spans="1:11" ht="12.75">
      <c r="A83" s="19"/>
      <c r="B83" s="19">
        <v>2061</v>
      </c>
      <c r="C83" s="17" t="s">
        <v>211</v>
      </c>
      <c r="D83" s="90">
        <f>2!V8</f>
        <v>2.6871</v>
      </c>
      <c r="E83" s="90">
        <f>2!X8</f>
        <v>0.6446</v>
      </c>
      <c r="F83" s="76">
        <f>2!V10</f>
        <v>1.8744</v>
      </c>
      <c r="G83" s="76">
        <f>2!X10</f>
        <v>0.3531</v>
      </c>
      <c r="H83" s="76">
        <f t="shared" si="12"/>
        <v>1.105751364749542</v>
      </c>
      <c r="I83" s="90">
        <v>1.96</v>
      </c>
      <c r="J83" s="19" t="str">
        <f t="shared" si="13"/>
        <v>Not</v>
      </c>
      <c r="K83" s="19" t="s">
        <v>300</v>
      </c>
    </row>
    <row r="84" spans="1:11" ht="12.75">
      <c r="A84" s="19"/>
      <c r="B84" s="19">
        <v>2062</v>
      </c>
      <c r="C84" s="17" t="s">
        <v>212</v>
      </c>
      <c r="D84" s="90">
        <f>2!V9</f>
        <v>1.7729</v>
      </c>
      <c r="E84" s="90">
        <f>2!X9</f>
        <v>0.2752</v>
      </c>
      <c r="F84" s="76">
        <f>2!V10</f>
        <v>1.8744</v>
      </c>
      <c r="G84" s="76">
        <f>2!X10</f>
        <v>0.3531</v>
      </c>
      <c r="H84" s="76">
        <f t="shared" si="12"/>
        <v>-0.2267259915779916</v>
      </c>
      <c r="I84" s="90">
        <v>1.96</v>
      </c>
      <c r="J84" s="19" t="str">
        <f t="shared" si="13"/>
        <v>Not</v>
      </c>
      <c r="K84" s="19" t="s">
        <v>300</v>
      </c>
    </row>
    <row r="85" spans="1:10" ht="12.75">
      <c r="A85" s="19"/>
      <c r="B85" s="19">
        <v>2063</v>
      </c>
      <c r="C85" s="87" t="s">
        <v>2</v>
      </c>
      <c r="D85" s="90"/>
      <c r="E85" s="90"/>
      <c r="F85" s="90"/>
      <c r="G85" s="90"/>
      <c r="H85" s="90"/>
      <c r="I85" s="90"/>
      <c r="J85" s="90"/>
    </row>
    <row r="86" spans="1:11" ht="12.75">
      <c r="A86" s="19"/>
      <c r="B86" s="19">
        <v>2064</v>
      </c>
      <c r="C86" s="40" t="s">
        <v>245</v>
      </c>
      <c r="D86" s="90">
        <f>2!V14</f>
        <v>2.6695</v>
      </c>
      <c r="E86" s="90">
        <f>2!X14</f>
        <v>0.2454</v>
      </c>
      <c r="F86" s="76">
        <f>2!V15</f>
        <v>1.2886</v>
      </c>
      <c r="G86" s="90">
        <f>2!X15</f>
        <v>0.4238</v>
      </c>
      <c r="H86" s="76">
        <f aca="true" t="shared" si="14" ref="H86:H91">(D86-F86)/SQRT((E86*E86)+(G86*G86))</f>
        <v>2.8197632684227143</v>
      </c>
      <c r="I86" s="90">
        <v>1.96</v>
      </c>
      <c r="J86" s="19" t="str">
        <f aca="true" t="shared" si="15" ref="J86:J91">IF((ABS(H86))&gt;=I86,"Significant","Not")</f>
        <v>Significant</v>
      </c>
      <c r="K86" s="19" t="s">
        <v>300</v>
      </c>
    </row>
    <row r="87" spans="1:11" ht="12.75">
      <c r="A87" s="19"/>
      <c r="B87" s="19">
        <v>2065</v>
      </c>
      <c r="C87" s="40" t="s">
        <v>213</v>
      </c>
      <c r="D87" s="90">
        <f>2!V14</f>
        <v>2.6695</v>
      </c>
      <c r="E87" s="90">
        <f>2!X14</f>
        <v>0.2454</v>
      </c>
      <c r="F87" s="76">
        <f>2!V16</f>
        <v>0.7256</v>
      </c>
      <c r="G87" s="90">
        <f>2!X16</f>
        <v>0.2609</v>
      </c>
      <c r="H87" s="76">
        <f t="shared" si="14"/>
        <v>5.4272217657944735</v>
      </c>
      <c r="I87" s="90">
        <v>1.96</v>
      </c>
      <c r="J87" s="19" t="str">
        <f t="shared" si="15"/>
        <v>Significant</v>
      </c>
      <c r="K87" s="19" t="s">
        <v>300</v>
      </c>
    </row>
    <row r="88" spans="1:11" ht="12.75">
      <c r="A88" s="19"/>
      <c r="B88" s="19">
        <v>2066</v>
      </c>
      <c r="C88" s="40" t="s">
        <v>214</v>
      </c>
      <c r="D88" s="90">
        <f>2!V14</f>
        <v>2.6695</v>
      </c>
      <c r="E88" s="90">
        <f>2!X14</f>
        <v>0.2454</v>
      </c>
      <c r="F88" s="76">
        <f>2!V17</f>
        <v>2.9719</v>
      </c>
      <c r="G88" s="90">
        <f>2!X17</f>
        <v>1.0169</v>
      </c>
      <c r="H88" s="76">
        <f t="shared" si="14"/>
        <v>-0.28907613788155284</v>
      </c>
      <c r="I88" s="90">
        <v>1.96</v>
      </c>
      <c r="J88" s="19" t="str">
        <f t="shared" si="15"/>
        <v>Not</v>
      </c>
      <c r="K88" s="19" t="s">
        <v>300</v>
      </c>
    </row>
    <row r="89" spans="1:11" ht="12.75">
      <c r="A89" s="19"/>
      <c r="B89" s="19">
        <v>2067</v>
      </c>
      <c r="C89" s="40" t="s">
        <v>215</v>
      </c>
      <c r="D89" s="90">
        <f>2!V15</f>
        <v>1.2886</v>
      </c>
      <c r="E89" s="90">
        <f>2!X15</f>
        <v>0.4238</v>
      </c>
      <c r="F89" s="90">
        <f>2!V16</f>
        <v>0.7256</v>
      </c>
      <c r="G89" s="90">
        <f>2!X16</f>
        <v>0.2609</v>
      </c>
      <c r="H89" s="76">
        <f t="shared" si="14"/>
        <v>1.1312721348125248</v>
      </c>
      <c r="I89" s="90">
        <v>1.96</v>
      </c>
      <c r="J89" s="19" t="str">
        <f t="shared" si="15"/>
        <v>Not</v>
      </c>
      <c r="K89" s="19" t="s">
        <v>300</v>
      </c>
    </row>
    <row r="90" spans="1:11" ht="12.75">
      <c r="A90" s="19"/>
      <c r="B90" s="19">
        <v>2068</v>
      </c>
      <c r="C90" s="40" t="s">
        <v>216</v>
      </c>
      <c r="D90" s="90">
        <f>2!V15</f>
        <v>1.2886</v>
      </c>
      <c r="E90" s="90">
        <f>2!X15</f>
        <v>0.4238</v>
      </c>
      <c r="F90" s="90">
        <f>2!V17</f>
        <v>2.9719</v>
      </c>
      <c r="G90" s="90">
        <f>2!X17</f>
        <v>1.0169</v>
      </c>
      <c r="H90" s="76">
        <f t="shared" si="14"/>
        <v>-1.5279434104270864</v>
      </c>
      <c r="I90" s="90">
        <v>1.96</v>
      </c>
      <c r="J90" s="19" t="str">
        <f t="shared" si="15"/>
        <v>Not</v>
      </c>
      <c r="K90" s="19" t="s">
        <v>300</v>
      </c>
    </row>
    <row r="91" spans="1:11" ht="12.75">
      <c r="A91" s="19"/>
      <c r="B91" s="19">
        <v>2069</v>
      </c>
      <c r="C91" s="40" t="s">
        <v>217</v>
      </c>
      <c r="D91" s="90">
        <f>2!V16</f>
        <v>0.7256</v>
      </c>
      <c r="E91" s="90">
        <f>2!X16</f>
        <v>0.2609</v>
      </c>
      <c r="F91" s="90">
        <f>2!V17</f>
        <v>2.9719</v>
      </c>
      <c r="G91" s="90">
        <f>2!X17</f>
        <v>1.0169</v>
      </c>
      <c r="H91" s="76">
        <f t="shared" si="14"/>
        <v>-2.1396687005270603</v>
      </c>
      <c r="I91" s="90">
        <v>1.96</v>
      </c>
      <c r="J91" s="19" t="str">
        <f t="shared" si="15"/>
        <v>Significant</v>
      </c>
      <c r="K91" s="19" t="s">
        <v>300</v>
      </c>
    </row>
    <row r="92" spans="1:10" ht="12.75">
      <c r="A92" s="19"/>
      <c r="B92" s="19">
        <v>2070</v>
      </c>
      <c r="C92" s="87" t="s">
        <v>3</v>
      </c>
      <c r="D92" s="90"/>
      <c r="E92" s="90"/>
      <c r="F92" s="90"/>
      <c r="G92" s="90"/>
      <c r="H92" s="90"/>
      <c r="I92" s="90"/>
      <c r="J92" s="90"/>
    </row>
    <row r="93" spans="1:11" ht="12.75">
      <c r="A93" s="19"/>
      <c r="B93" s="19">
        <v>2071</v>
      </c>
      <c r="C93" s="40" t="s">
        <v>218</v>
      </c>
      <c r="D93" s="90">
        <f>2!V19</f>
        <v>2.1155</v>
      </c>
      <c r="E93" s="90">
        <f>2!X19</f>
        <v>0.2332</v>
      </c>
      <c r="F93" s="90">
        <f>2!V20</f>
        <v>2.2044</v>
      </c>
      <c r="G93" s="90">
        <f>2!X20</f>
        <v>0.2428</v>
      </c>
      <c r="H93" s="76">
        <f>(D93-F93)/SQRT((E93*E93)+(G93*G93))</f>
        <v>-0.2640714798307906</v>
      </c>
      <c r="I93" s="90">
        <v>1.96</v>
      </c>
      <c r="J93" s="19" t="str">
        <f>IF((ABS(H93))&gt;=I93,"Significant","Not")</f>
        <v>Not</v>
      </c>
      <c r="K93" s="19" t="s">
        <v>300</v>
      </c>
    </row>
    <row r="94" spans="1:10" ht="12.75">
      <c r="A94" s="19"/>
      <c r="B94" s="19">
        <v>2072</v>
      </c>
      <c r="C94" s="30" t="s">
        <v>34</v>
      </c>
      <c r="F94" s="90"/>
      <c r="G94" s="90"/>
      <c r="H94" s="90"/>
      <c r="I94" s="90"/>
      <c r="J94" s="90"/>
    </row>
    <row r="95" spans="1:11" ht="12.75">
      <c r="A95" s="19"/>
      <c r="B95" s="19">
        <v>2073</v>
      </c>
      <c r="C95" s="88" t="s">
        <v>219</v>
      </c>
      <c r="D95" s="90">
        <f>2!V22</f>
        <v>1.3749</v>
      </c>
      <c r="E95" s="90">
        <f>2!X22</f>
        <v>0.276</v>
      </c>
      <c r="F95" s="90">
        <f>2!V23</f>
        <v>1.4918</v>
      </c>
      <c r="G95" s="90">
        <f>2!X23</f>
        <v>0.2202</v>
      </c>
      <c r="H95" s="76">
        <f>(D95-F95)/SQRT((E95*E95)+(G95*G95))</f>
        <v>-0.3310883600242103</v>
      </c>
      <c r="I95" s="90">
        <v>1.96</v>
      </c>
      <c r="J95" s="19" t="str">
        <f>IF((ABS(H95))&gt;=I95,"Significant","Not")</f>
        <v>Not</v>
      </c>
      <c r="K95" s="19" t="s">
        <v>300</v>
      </c>
    </row>
    <row r="96" spans="1:11" ht="12.75">
      <c r="A96" s="19"/>
      <c r="B96" s="19">
        <v>2074</v>
      </c>
      <c r="C96" s="88" t="s">
        <v>220</v>
      </c>
      <c r="D96" s="90">
        <f>2!V22</f>
        <v>1.3749</v>
      </c>
      <c r="E96" s="90">
        <f>2!X22</f>
        <v>0.276</v>
      </c>
      <c r="F96" s="76">
        <f>2!V24</f>
        <v>3.066</v>
      </c>
      <c r="G96" s="76">
        <f>2!X24</f>
        <v>0.3595</v>
      </c>
      <c r="H96" s="76">
        <f>(D96-F96)/SQRT((E96*E96)+(G96*G96))</f>
        <v>-3.731228888502496</v>
      </c>
      <c r="I96" s="90">
        <v>1.96</v>
      </c>
      <c r="J96" s="19" t="str">
        <f>IF((ABS(H96))&gt;=I96,"Significant","Not")</f>
        <v>Significant</v>
      </c>
      <c r="K96" s="19" t="s">
        <v>300</v>
      </c>
    </row>
    <row r="97" spans="1:11" ht="12.75">
      <c r="A97" s="19"/>
      <c r="B97" s="19">
        <v>2075</v>
      </c>
      <c r="C97" s="88" t="s">
        <v>221</v>
      </c>
      <c r="D97" s="90">
        <f>2!V23</f>
        <v>1.4918</v>
      </c>
      <c r="E97" s="90">
        <f>2!X23</f>
        <v>0.2202</v>
      </c>
      <c r="F97" s="90">
        <f>2!V24</f>
        <v>3.066</v>
      </c>
      <c r="G97" s="90">
        <f>2!X24</f>
        <v>0.3595</v>
      </c>
      <c r="H97" s="76">
        <f>(D97-F97)/SQRT((E97*E97)+(G97*G97))</f>
        <v>-3.734062878859511</v>
      </c>
      <c r="I97" s="90">
        <v>1.96</v>
      </c>
      <c r="J97" s="19" t="str">
        <f>IF((ABS(H97))&gt;=I97,"Significant","Not")</f>
        <v>Significant</v>
      </c>
      <c r="K97" s="19" t="s">
        <v>300</v>
      </c>
    </row>
    <row r="98" spans="1:10" ht="12.75">
      <c r="A98" s="19"/>
      <c r="B98" s="19">
        <v>2076</v>
      </c>
      <c r="C98" s="30" t="s">
        <v>35</v>
      </c>
      <c r="D98" s="90"/>
      <c r="E98" s="90"/>
      <c r="F98" s="90"/>
      <c r="G98" s="90"/>
      <c r="H98" s="90"/>
      <c r="I98" s="90"/>
      <c r="J98" s="90"/>
    </row>
    <row r="99" spans="1:11" ht="12.75">
      <c r="A99" s="19"/>
      <c r="B99" s="19">
        <v>2077</v>
      </c>
      <c r="C99" s="88" t="s">
        <v>222</v>
      </c>
      <c r="D99" s="90">
        <f>2!V26</f>
        <v>2.4645</v>
      </c>
      <c r="E99" s="90">
        <f>2!X26</f>
        <v>0.231</v>
      </c>
      <c r="F99" s="76">
        <f>2!V27</f>
        <v>1.4757</v>
      </c>
      <c r="G99" s="76">
        <f>2!X27</f>
        <v>0.3238</v>
      </c>
      <c r="H99" s="76">
        <f>(D99-F99)/SQRT((E99*E99)+(G99*G99))</f>
        <v>2.485964978650631</v>
      </c>
      <c r="I99" s="90">
        <v>1.96</v>
      </c>
      <c r="J99" s="19" t="str">
        <f>IF((ABS(H99))&gt;=I99,"Significant","Not")</f>
        <v>Significant</v>
      </c>
      <c r="K99" s="19" t="s">
        <v>300</v>
      </c>
    </row>
    <row r="100" spans="1:11" ht="12.75">
      <c r="A100" s="19"/>
      <c r="B100" s="19">
        <v>2078</v>
      </c>
      <c r="C100" s="88" t="s">
        <v>223</v>
      </c>
      <c r="D100" s="90">
        <f>2!V26</f>
        <v>2.4645</v>
      </c>
      <c r="E100" s="90">
        <f>2!X26</f>
        <v>0.231</v>
      </c>
      <c r="F100" s="76">
        <f>2!V28</f>
        <v>0.9487</v>
      </c>
      <c r="G100" s="76">
        <f>2!X28</f>
        <v>0.7387</v>
      </c>
      <c r="H100" s="76">
        <f>(D100-F100)/SQRT((E100*E100)+(G100*G100))</f>
        <v>1.9584589194359374</v>
      </c>
      <c r="I100" s="90">
        <v>1.96</v>
      </c>
      <c r="J100" s="19" t="str">
        <f>IF((ABS(H100))&gt;=I100,"Significant","Not")</f>
        <v>Not</v>
      </c>
      <c r="K100" s="19" t="s">
        <v>300</v>
      </c>
    </row>
    <row r="101" spans="1:11" ht="12.75">
      <c r="A101" s="19"/>
      <c r="B101" s="19">
        <v>2079</v>
      </c>
      <c r="C101" s="89" t="s">
        <v>224</v>
      </c>
      <c r="D101" s="90">
        <f>2!V27</f>
        <v>1.4757</v>
      </c>
      <c r="E101" s="90">
        <f>2!X27</f>
        <v>0.3238</v>
      </c>
      <c r="F101" s="76">
        <f>2!V28</f>
        <v>0.9487</v>
      </c>
      <c r="G101" s="90">
        <f>2!X28</f>
        <v>0.7387</v>
      </c>
      <c r="H101" s="76">
        <f>(D101-F101)/SQRT((E101*E101)+(G101*G101))</f>
        <v>0.653399668701353</v>
      </c>
      <c r="I101" s="90">
        <v>1.96</v>
      </c>
      <c r="J101" s="19" t="str">
        <f>IF((ABS(H101))&gt;=I101,"Significant","Not")</f>
        <v>Not</v>
      </c>
      <c r="K101" s="19" t="s">
        <v>300</v>
      </c>
    </row>
    <row r="102" spans="1:10" ht="12.75">
      <c r="A102" s="19"/>
      <c r="B102" s="19">
        <v>2080</v>
      </c>
      <c r="C102" s="7" t="s">
        <v>46</v>
      </c>
      <c r="D102" s="90"/>
      <c r="E102" s="90"/>
      <c r="F102" s="90"/>
      <c r="G102" s="90"/>
      <c r="H102" s="90"/>
      <c r="I102" s="90"/>
      <c r="J102" s="90"/>
    </row>
    <row r="103" spans="1:11" ht="12.75">
      <c r="A103" s="19"/>
      <c r="B103" s="19">
        <v>2081</v>
      </c>
      <c r="C103" s="17" t="s">
        <v>225</v>
      </c>
      <c r="D103" s="90">
        <f>2!V30</f>
        <v>5.6328</v>
      </c>
      <c r="E103" s="90">
        <f>2!X30</f>
        <v>0.6741</v>
      </c>
      <c r="F103" s="76">
        <f>2!V31</f>
        <v>1.0898</v>
      </c>
      <c r="G103" s="76">
        <f>2!X31</f>
        <v>0.1759</v>
      </c>
      <c r="H103" s="76">
        <f aca="true" t="shared" si="16" ref="H103:H108">(D103-F103)/SQRT((E103*E103)+(G103*G103))</f>
        <v>6.521004426992355</v>
      </c>
      <c r="I103" s="90">
        <v>1.96</v>
      </c>
      <c r="J103" s="19" t="str">
        <f aca="true" t="shared" si="17" ref="J103:J108">IF((ABS(H103))&gt;=I103,"Significant","Not")</f>
        <v>Significant</v>
      </c>
      <c r="K103" s="19" t="s">
        <v>300</v>
      </c>
    </row>
    <row r="104" spans="1:11" ht="12.75">
      <c r="A104" s="19"/>
      <c r="B104" s="19">
        <v>2082</v>
      </c>
      <c r="C104" s="17" t="s">
        <v>226</v>
      </c>
      <c r="D104" s="90">
        <f>2!V30</f>
        <v>5.6328</v>
      </c>
      <c r="E104" s="90">
        <f>2!X30</f>
        <v>0.6741</v>
      </c>
      <c r="F104" s="76">
        <f>2!V32</f>
        <v>1.4439</v>
      </c>
      <c r="G104" s="76">
        <f>2!X32</f>
        <v>0.3296</v>
      </c>
      <c r="H104" s="76">
        <f t="shared" si="16"/>
        <v>5.58248647937533</v>
      </c>
      <c r="I104" s="90">
        <v>1.96</v>
      </c>
      <c r="J104" s="19" t="str">
        <f t="shared" si="17"/>
        <v>Significant</v>
      </c>
      <c r="K104" s="19" t="s">
        <v>300</v>
      </c>
    </row>
    <row r="105" spans="1:11" ht="12.75">
      <c r="A105" s="19"/>
      <c r="B105" s="19">
        <v>2083</v>
      </c>
      <c r="C105" s="17" t="s">
        <v>227</v>
      </c>
      <c r="D105" s="90">
        <f>2!V30</f>
        <v>5.6328</v>
      </c>
      <c r="E105" s="90">
        <f>2!X30</f>
        <v>0.6741</v>
      </c>
      <c r="F105" s="76">
        <f>2!V33</f>
        <v>1.7987</v>
      </c>
      <c r="G105" s="76">
        <f>2!X33</f>
        <v>0.779</v>
      </c>
      <c r="H105" s="76">
        <f t="shared" si="16"/>
        <v>3.721810132204246</v>
      </c>
      <c r="I105" s="90">
        <v>1.96</v>
      </c>
      <c r="J105" s="19" t="str">
        <f t="shared" si="17"/>
        <v>Significant</v>
      </c>
      <c r="K105" s="19" t="s">
        <v>300</v>
      </c>
    </row>
    <row r="106" spans="1:11" ht="12.75">
      <c r="A106" s="19"/>
      <c r="B106" s="19">
        <v>2084</v>
      </c>
      <c r="C106" s="17" t="s">
        <v>228</v>
      </c>
      <c r="D106" s="90">
        <f>2!V31</f>
        <v>1.0898</v>
      </c>
      <c r="E106" s="90">
        <f>2!X31</f>
        <v>0.1759</v>
      </c>
      <c r="F106" s="76">
        <f>2!V32</f>
        <v>1.4439</v>
      </c>
      <c r="G106" s="76">
        <f>2!X32</f>
        <v>0.3296</v>
      </c>
      <c r="H106" s="76">
        <f t="shared" si="16"/>
        <v>-0.9478051052335177</v>
      </c>
      <c r="I106" s="90">
        <v>1.96</v>
      </c>
      <c r="J106" s="19" t="str">
        <f t="shared" si="17"/>
        <v>Not</v>
      </c>
      <c r="K106" s="19" t="s">
        <v>300</v>
      </c>
    </row>
    <row r="107" spans="1:11" ht="12.75">
      <c r="A107" s="19"/>
      <c r="B107" s="19">
        <v>2085</v>
      </c>
      <c r="C107" s="17" t="s">
        <v>229</v>
      </c>
      <c r="D107" s="90">
        <f>2!V31</f>
        <v>1.0898</v>
      </c>
      <c r="E107" s="90">
        <f>2!X31</f>
        <v>0.1759</v>
      </c>
      <c r="F107" s="76">
        <f>2!V33</f>
        <v>1.7987</v>
      </c>
      <c r="G107" s="76">
        <f>2!X33</f>
        <v>0.779</v>
      </c>
      <c r="H107" s="76">
        <f t="shared" si="16"/>
        <v>-0.8876646233293131</v>
      </c>
      <c r="I107" s="90">
        <v>1.96</v>
      </c>
      <c r="J107" s="19" t="str">
        <f t="shared" si="17"/>
        <v>Not</v>
      </c>
      <c r="K107" s="19" t="s">
        <v>300</v>
      </c>
    </row>
    <row r="108" spans="1:11" ht="12.75">
      <c r="A108" s="19"/>
      <c r="B108" s="19">
        <v>2086</v>
      </c>
      <c r="C108" s="17" t="s">
        <v>230</v>
      </c>
      <c r="D108" s="90">
        <f>2!V32</f>
        <v>1.4439</v>
      </c>
      <c r="E108" s="90">
        <f>2!X32</f>
        <v>0.3296</v>
      </c>
      <c r="F108" s="76">
        <f>2!V33</f>
        <v>1.7987</v>
      </c>
      <c r="G108" s="76">
        <f>2!X33</f>
        <v>0.779</v>
      </c>
      <c r="H108" s="76">
        <f t="shared" si="16"/>
        <v>-0.4194553363847355</v>
      </c>
      <c r="I108" s="90">
        <v>1.96</v>
      </c>
      <c r="J108" s="19" t="str">
        <f t="shared" si="17"/>
        <v>Not</v>
      </c>
      <c r="K108" s="19" t="s">
        <v>300</v>
      </c>
    </row>
    <row r="109" spans="1:10" ht="12.75">
      <c r="A109" s="19"/>
      <c r="B109" s="19">
        <v>2087</v>
      </c>
      <c r="C109" s="87" t="s">
        <v>4</v>
      </c>
      <c r="D109" s="90"/>
      <c r="E109" s="90"/>
      <c r="F109" s="90"/>
      <c r="G109" s="90"/>
      <c r="H109" s="90"/>
      <c r="I109" s="90"/>
      <c r="J109" s="90"/>
    </row>
    <row r="110" spans="1:11" ht="12.75">
      <c r="A110" s="19"/>
      <c r="B110" s="19">
        <v>2088</v>
      </c>
      <c r="C110" s="40" t="s">
        <v>41</v>
      </c>
      <c r="D110" s="90">
        <f>2!V35</f>
        <v>2.2847</v>
      </c>
      <c r="E110" s="90">
        <f>2!X35</f>
        <v>0.4515</v>
      </c>
      <c r="F110" s="76">
        <f>2!V36</f>
        <v>2.3554</v>
      </c>
      <c r="G110" s="76">
        <f>2!X36</f>
        <v>0.3715</v>
      </c>
      <c r="H110" s="76">
        <f aca="true" t="shared" si="18" ref="H110:H115">(D110-F110)/SQRT((E110*E110)+(G110*G110))</f>
        <v>-0.12091840539252319</v>
      </c>
      <c r="I110" s="90">
        <v>1.96</v>
      </c>
      <c r="J110" s="19" t="str">
        <f aca="true" t="shared" si="19" ref="J110:J115">IF((ABS(H110))&gt;=I110,"Significant","Not")</f>
        <v>Not</v>
      </c>
      <c r="K110" s="19" t="s">
        <v>300</v>
      </c>
    </row>
    <row r="111" spans="1:11" ht="12.75">
      <c r="A111" s="19"/>
      <c r="B111" s="19">
        <v>2089</v>
      </c>
      <c r="C111" s="40" t="s">
        <v>42</v>
      </c>
      <c r="D111" s="90">
        <f>2!V35</f>
        <v>2.2847</v>
      </c>
      <c r="E111" s="90">
        <f>2!X35</f>
        <v>0.4515</v>
      </c>
      <c r="F111" s="76">
        <f>2!V37</f>
        <v>2.4042</v>
      </c>
      <c r="G111" s="76">
        <f>2!X37</f>
        <v>0.4614</v>
      </c>
      <c r="H111" s="76">
        <f t="shared" si="18"/>
        <v>-0.18511182395218517</v>
      </c>
      <c r="I111" s="90">
        <v>1.96</v>
      </c>
      <c r="J111" s="19" t="str">
        <f t="shared" si="19"/>
        <v>Not</v>
      </c>
      <c r="K111" s="19" t="s">
        <v>300</v>
      </c>
    </row>
    <row r="112" spans="1:11" ht="12.75">
      <c r="A112" s="19"/>
      <c r="B112" s="19">
        <v>2090</v>
      </c>
      <c r="C112" s="40" t="s">
        <v>43</v>
      </c>
      <c r="D112" s="90">
        <f>2!V35</f>
        <v>2.2847</v>
      </c>
      <c r="E112" s="90">
        <f>2!X35</f>
        <v>0.4515</v>
      </c>
      <c r="F112" s="76">
        <f>2!V38</f>
        <v>1.6819</v>
      </c>
      <c r="G112" s="76">
        <f>2!X38</f>
        <v>0.3276</v>
      </c>
      <c r="H112" s="76">
        <f t="shared" si="18"/>
        <v>1.0806164772626938</v>
      </c>
      <c r="I112" s="90">
        <v>1.96</v>
      </c>
      <c r="J112" s="19" t="str">
        <f t="shared" si="19"/>
        <v>Not</v>
      </c>
      <c r="K112" s="19" t="s">
        <v>300</v>
      </c>
    </row>
    <row r="113" spans="1:11" ht="12.75">
      <c r="A113" s="19"/>
      <c r="B113" s="19">
        <v>2091</v>
      </c>
      <c r="C113" s="40" t="s">
        <v>44</v>
      </c>
      <c r="D113" s="90">
        <f>2!V36</f>
        <v>2.3554</v>
      </c>
      <c r="E113" s="90">
        <f>2!X36</f>
        <v>0.3715</v>
      </c>
      <c r="F113" s="76">
        <f>2!V37</f>
        <v>2.4042</v>
      </c>
      <c r="G113" s="76">
        <f>2!X37</f>
        <v>0.4614</v>
      </c>
      <c r="H113" s="76">
        <f t="shared" si="18"/>
        <v>-0.08238094515217136</v>
      </c>
      <c r="I113" s="90">
        <v>1.96</v>
      </c>
      <c r="J113" s="19" t="str">
        <f t="shared" si="19"/>
        <v>Not</v>
      </c>
      <c r="K113" s="19" t="s">
        <v>300</v>
      </c>
    </row>
    <row r="114" spans="1:11" ht="12.75">
      <c r="A114" s="19"/>
      <c r="B114" s="19">
        <v>2092</v>
      </c>
      <c r="C114" s="40" t="s">
        <v>45</v>
      </c>
      <c r="D114" s="90">
        <f>2!V36</f>
        <v>2.3554</v>
      </c>
      <c r="E114" s="90">
        <f>2!X36</f>
        <v>0.3715</v>
      </c>
      <c r="F114" s="76">
        <f>2!V38</f>
        <v>1.6819</v>
      </c>
      <c r="G114" s="76">
        <f>2!X38</f>
        <v>0.3276</v>
      </c>
      <c r="H114" s="76">
        <f t="shared" si="18"/>
        <v>1.3597489161897327</v>
      </c>
      <c r="I114" s="90">
        <v>1.96</v>
      </c>
      <c r="J114" s="19" t="str">
        <f t="shared" si="19"/>
        <v>Not</v>
      </c>
      <c r="K114" s="19" t="s">
        <v>300</v>
      </c>
    </row>
    <row r="115" spans="1:11" ht="12.75">
      <c r="A115" s="19"/>
      <c r="B115" s="19">
        <v>2093</v>
      </c>
      <c r="C115" s="40" t="s">
        <v>246</v>
      </c>
      <c r="D115" s="90">
        <f>2!V37</f>
        <v>2.4042</v>
      </c>
      <c r="E115" s="90">
        <f>2!X37</f>
        <v>0.4614</v>
      </c>
      <c r="F115" s="76">
        <f>2!V38</f>
        <v>1.6819</v>
      </c>
      <c r="G115" s="76">
        <f>2!X38</f>
        <v>0.3276</v>
      </c>
      <c r="H115" s="76">
        <f t="shared" si="18"/>
        <v>1.2764358790048882</v>
      </c>
      <c r="I115" s="90">
        <v>1.96</v>
      </c>
      <c r="J115" s="19" t="str">
        <f t="shared" si="19"/>
        <v>Not</v>
      </c>
      <c r="K115" s="19" t="s">
        <v>300</v>
      </c>
    </row>
    <row r="116" spans="1:10" ht="12.75">
      <c r="A116" s="19"/>
      <c r="B116" s="19">
        <v>2094</v>
      </c>
      <c r="C116" s="87" t="s">
        <v>57</v>
      </c>
      <c r="D116" s="90"/>
      <c r="E116" s="90"/>
      <c r="F116" s="90"/>
      <c r="G116" s="90"/>
      <c r="H116" s="90"/>
      <c r="I116" s="90"/>
      <c r="J116" s="90"/>
    </row>
    <row r="117" spans="1:11" ht="12.75">
      <c r="A117" s="19"/>
      <c r="B117" s="19">
        <v>2095</v>
      </c>
      <c r="C117" s="40" t="s">
        <v>231</v>
      </c>
      <c r="D117" s="90">
        <f>2!V40</f>
        <v>1.6699</v>
      </c>
      <c r="E117" s="90">
        <f>2!X40</f>
        <v>0.3154</v>
      </c>
      <c r="F117" s="76">
        <f>2!V41</f>
        <v>2.1033</v>
      </c>
      <c r="G117" s="76">
        <f>2!X41</f>
        <v>0.3613</v>
      </c>
      <c r="H117" s="76">
        <f aca="true" t="shared" si="20" ref="H117:H122">(D117-F117)/SQRT((E117*E117)+(G117*G117))</f>
        <v>-0.9036722980950469</v>
      </c>
      <c r="I117" s="90">
        <v>1.96</v>
      </c>
      <c r="J117" s="19" t="str">
        <f aca="true" t="shared" si="21" ref="J117:J122">IF((ABS(H117))&gt;=I117,"Significant","Not")</f>
        <v>Not</v>
      </c>
      <c r="K117" s="19" t="s">
        <v>300</v>
      </c>
    </row>
    <row r="118" spans="1:11" ht="12.75">
      <c r="A118" s="19"/>
      <c r="B118" s="19">
        <v>2096</v>
      </c>
      <c r="C118" s="40" t="s">
        <v>232</v>
      </c>
      <c r="D118" s="90">
        <f>2!V40</f>
        <v>1.6699</v>
      </c>
      <c r="E118" s="90">
        <f>2!X40</f>
        <v>0.3154</v>
      </c>
      <c r="F118" s="76">
        <f>2!V42</f>
        <v>2.7916</v>
      </c>
      <c r="G118" s="76">
        <f>2!X42</f>
        <v>0.4841</v>
      </c>
      <c r="H118" s="76">
        <f t="shared" si="20"/>
        <v>-1.9413956767292049</v>
      </c>
      <c r="I118" s="90">
        <v>1.96</v>
      </c>
      <c r="J118" s="19" t="str">
        <f t="shared" si="21"/>
        <v>Not</v>
      </c>
      <c r="K118" s="19" t="s">
        <v>300</v>
      </c>
    </row>
    <row r="119" spans="1:11" ht="12.75">
      <c r="A119" s="19"/>
      <c r="B119" s="19">
        <v>2097</v>
      </c>
      <c r="C119" s="40" t="s">
        <v>233</v>
      </c>
      <c r="D119" s="90">
        <f>2!V40</f>
        <v>1.6699</v>
      </c>
      <c r="E119" s="90">
        <f>2!X40</f>
        <v>0.3154</v>
      </c>
      <c r="F119" s="76">
        <f>2!V43</f>
        <v>2.4639</v>
      </c>
      <c r="G119" s="76">
        <f>2!X43</f>
        <v>0.5119</v>
      </c>
      <c r="H119" s="76">
        <f t="shared" si="20"/>
        <v>-1.3205506918028511</v>
      </c>
      <c r="I119" s="90">
        <v>1.96</v>
      </c>
      <c r="J119" s="19" t="str">
        <f t="shared" si="21"/>
        <v>Not</v>
      </c>
      <c r="K119" s="19" t="s">
        <v>300</v>
      </c>
    </row>
    <row r="120" spans="1:11" ht="12.75">
      <c r="A120" s="19"/>
      <c r="B120" s="19">
        <v>2098</v>
      </c>
      <c r="C120" s="40" t="s">
        <v>234</v>
      </c>
      <c r="D120" s="90">
        <f>2!V41</f>
        <v>2.1033</v>
      </c>
      <c r="E120" s="90">
        <f>2!X41</f>
        <v>0.3613</v>
      </c>
      <c r="F120" s="76">
        <f>2!V42</f>
        <v>2.7916</v>
      </c>
      <c r="G120" s="76">
        <f>2!X42</f>
        <v>0.4841</v>
      </c>
      <c r="H120" s="76">
        <f t="shared" si="20"/>
        <v>-1.1394531970503488</v>
      </c>
      <c r="I120" s="90">
        <v>1.96</v>
      </c>
      <c r="J120" s="19" t="str">
        <f t="shared" si="21"/>
        <v>Not</v>
      </c>
      <c r="K120" s="19" t="s">
        <v>300</v>
      </c>
    </row>
    <row r="121" spans="1:11" ht="12.75">
      <c r="A121" s="19"/>
      <c r="B121" s="19">
        <v>2099</v>
      </c>
      <c r="C121" s="40" t="s">
        <v>235</v>
      </c>
      <c r="D121" s="90">
        <f>2!V41</f>
        <v>2.1033</v>
      </c>
      <c r="E121" s="90">
        <f>2!X41</f>
        <v>0.3613</v>
      </c>
      <c r="F121" s="76">
        <f>2!V43</f>
        <v>2.4639</v>
      </c>
      <c r="G121" s="76">
        <f>2!X43</f>
        <v>0.5119</v>
      </c>
      <c r="H121" s="76">
        <f t="shared" si="20"/>
        <v>-0.5755221252824226</v>
      </c>
      <c r="I121" s="90">
        <v>1.96</v>
      </c>
      <c r="J121" s="19" t="str">
        <f t="shared" si="21"/>
        <v>Not</v>
      </c>
      <c r="K121" s="19" t="s">
        <v>300</v>
      </c>
    </row>
    <row r="122" spans="1:11" ht="12.75">
      <c r="A122" s="19"/>
      <c r="B122" s="19">
        <v>2100</v>
      </c>
      <c r="C122" s="40" t="s">
        <v>236</v>
      </c>
      <c r="D122" s="90">
        <f>2!V42</f>
        <v>2.7916</v>
      </c>
      <c r="E122" s="90">
        <f>2!X42</f>
        <v>0.4841</v>
      </c>
      <c r="F122" s="76">
        <f>2!V43</f>
        <v>2.4639</v>
      </c>
      <c r="G122" s="76">
        <f>2!X43</f>
        <v>0.5119</v>
      </c>
      <c r="H122" s="76">
        <f t="shared" si="20"/>
        <v>0.4651178382291247</v>
      </c>
      <c r="I122" s="90">
        <v>1.96</v>
      </c>
      <c r="J122" s="19" t="str">
        <f t="shared" si="21"/>
        <v>Not</v>
      </c>
      <c r="K122" s="19" t="s">
        <v>300</v>
      </c>
    </row>
    <row r="123" spans="1:10" ht="12.75">
      <c r="A123" s="19"/>
      <c r="B123" s="19">
        <v>2101</v>
      </c>
      <c r="C123" s="87" t="s">
        <v>6</v>
      </c>
      <c r="D123" s="90"/>
      <c r="E123" s="90"/>
      <c r="F123" s="90"/>
      <c r="G123" s="90"/>
      <c r="H123" s="90"/>
      <c r="I123" s="90"/>
      <c r="J123" s="90"/>
    </row>
    <row r="124" spans="1:11" ht="12.75" hidden="1">
      <c r="A124" s="19"/>
      <c r="B124" s="19">
        <v>2102</v>
      </c>
      <c r="C124" s="40" t="s">
        <v>237</v>
      </c>
      <c r="D124" s="90">
        <f>2!V45</f>
        <v>1.9754</v>
      </c>
      <c r="E124" s="90">
        <f>2!X45</f>
        <v>0.2173</v>
      </c>
      <c r="F124" s="76">
        <f>2!V46</f>
        <v>3.468</v>
      </c>
      <c r="G124" s="76">
        <f>2!X46</f>
        <v>0.655</v>
      </c>
      <c r="H124" s="76">
        <f>(D124-F124)/SQRT((E124*E124)+(G124*G124))</f>
        <v>-2.162860685227198</v>
      </c>
      <c r="I124" s="90">
        <v>1.96</v>
      </c>
      <c r="J124" s="19" t="str">
        <f>IF((ABS(H124))&gt;=I124,"Significant","Not")</f>
        <v>Significant</v>
      </c>
      <c r="K124" s="19" t="s">
        <v>300</v>
      </c>
    </row>
    <row r="125" spans="1:11" ht="12.75">
      <c r="A125" s="19"/>
      <c r="B125" s="19">
        <v>2103</v>
      </c>
      <c r="C125" s="40" t="s">
        <v>303</v>
      </c>
      <c r="D125" s="90">
        <f>2!V45</f>
        <v>1.9754</v>
      </c>
      <c r="E125" s="90">
        <f>2!X45</f>
        <v>0.2173</v>
      </c>
      <c r="F125" s="76">
        <f>2!V47</f>
        <v>2.8684</v>
      </c>
      <c r="G125" s="76">
        <f>2!X47</f>
        <v>0.5501</v>
      </c>
      <c r="H125" s="76">
        <f>(D125-F125)/SQRT((E125*E125)+(G125*G125))</f>
        <v>-1.5098137227082695</v>
      </c>
      <c r="I125" s="90">
        <v>1.96</v>
      </c>
      <c r="J125" s="19" t="str">
        <f>IF((ABS(H125))&gt;=I125,"Significant","Not")</f>
        <v>Not</v>
      </c>
      <c r="K125" s="19" t="s">
        <v>300</v>
      </c>
    </row>
    <row r="126" spans="1:11" ht="12.75" hidden="1">
      <c r="A126" s="19"/>
      <c r="B126" s="19">
        <v>2104</v>
      </c>
      <c r="C126" s="17" t="s">
        <v>238</v>
      </c>
      <c r="D126" s="90">
        <f>2!V46</f>
        <v>3.468</v>
      </c>
      <c r="E126" s="90">
        <f>2!X46</f>
        <v>0.655</v>
      </c>
      <c r="F126" s="76">
        <f>2!V47</f>
        <v>2.8684</v>
      </c>
      <c r="G126" s="76">
        <f>2!X47</f>
        <v>0.5501</v>
      </c>
      <c r="H126" s="76">
        <f>(D126-F126)/SQRT((E126*E126)+(G126*G126))</f>
        <v>0.7009941354513495</v>
      </c>
      <c r="I126" s="90">
        <v>1.96</v>
      </c>
      <c r="J126" s="19" t="str">
        <f>IF((ABS(H126))&gt;=I126,"Significant","Not")</f>
        <v>Not</v>
      </c>
      <c r="K126" s="19" t="s">
        <v>300</v>
      </c>
    </row>
    <row r="127" spans="1:10" ht="12.75">
      <c r="A127" s="19"/>
      <c r="B127" s="19">
        <v>2105</v>
      </c>
      <c r="C127" s="81" t="s">
        <v>74</v>
      </c>
      <c r="D127" s="90"/>
      <c r="E127" s="90"/>
      <c r="F127" s="90"/>
      <c r="G127" s="90"/>
      <c r="H127" s="90"/>
      <c r="I127" s="90"/>
      <c r="J127" s="90"/>
    </row>
    <row r="128" spans="1:11" ht="12.75">
      <c r="A128" s="19"/>
      <c r="B128" s="19">
        <v>2106</v>
      </c>
      <c r="C128" s="17" t="s">
        <v>239</v>
      </c>
      <c r="D128" s="90">
        <f>2!V49</f>
        <v>1.8224</v>
      </c>
      <c r="E128" s="90">
        <f>2!X49</f>
        <v>0.5781</v>
      </c>
      <c r="F128" s="76">
        <f>2!V50</f>
        <v>2.5796</v>
      </c>
      <c r="G128" s="76">
        <f>2!X50</f>
        <v>0.3876</v>
      </c>
      <c r="H128" s="76">
        <f aca="true" t="shared" si="22" ref="H128:H133">(D128-F128)/SQRT((E128*E128)+(G128*G128))</f>
        <v>-1.087911529703939</v>
      </c>
      <c r="I128" s="90">
        <v>1.96</v>
      </c>
      <c r="J128" s="19" t="str">
        <f aca="true" t="shared" si="23" ref="J128:J133">IF((ABS(H128))&gt;=I128,"Significant","Not")</f>
        <v>Not</v>
      </c>
      <c r="K128" s="19" t="s">
        <v>300</v>
      </c>
    </row>
    <row r="129" spans="1:11" ht="12.75">
      <c r="A129" s="19"/>
      <c r="B129" s="19">
        <v>2107</v>
      </c>
      <c r="C129" s="17" t="s">
        <v>240</v>
      </c>
      <c r="D129" s="90">
        <f>2!V49</f>
        <v>1.8224</v>
      </c>
      <c r="E129" s="90">
        <f>2!X49</f>
        <v>0.5781</v>
      </c>
      <c r="F129" s="76">
        <f>2!V51</f>
        <v>1.9953</v>
      </c>
      <c r="G129" s="76">
        <f>2!X51</f>
        <v>0.3699</v>
      </c>
      <c r="H129" s="76">
        <f t="shared" si="22"/>
        <v>-0.2519258475509609</v>
      </c>
      <c r="I129" s="90">
        <v>1.96</v>
      </c>
      <c r="J129" s="19" t="str">
        <f t="shared" si="23"/>
        <v>Not</v>
      </c>
      <c r="K129" s="19" t="s">
        <v>300</v>
      </c>
    </row>
    <row r="130" spans="1:11" ht="12.75">
      <c r="A130" s="19"/>
      <c r="B130" s="19">
        <v>2108</v>
      </c>
      <c r="C130" s="17" t="s">
        <v>241</v>
      </c>
      <c r="D130" s="90">
        <f>2!V49</f>
        <v>1.8224</v>
      </c>
      <c r="E130" s="90">
        <f>2!X49</f>
        <v>0.5781</v>
      </c>
      <c r="F130" s="76">
        <f>2!V52</f>
        <v>1.9885</v>
      </c>
      <c r="G130" s="76">
        <f>2!X52</f>
        <v>0.3436</v>
      </c>
      <c r="H130" s="76">
        <f t="shared" si="22"/>
        <v>-0.2469876679601689</v>
      </c>
      <c r="I130" s="90">
        <v>1.96</v>
      </c>
      <c r="J130" s="19" t="str">
        <f t="shared" si="23"/>
        <v>Not</v>
      </c>
      <c r="K130" s="19" t="s">
        <v>300</v>
      </c>
    </row>
    <row r="131" spans="1:11" ht="12.75">
      <c r="A131" s="19"/>
      <c r="B131" s="19">
        <v>2109</v>
      </c>
      <c r="C131" s="17" t="s">
        <v>242</v>
      </c>
      <c r="D131" s="90">
        <f>2!V50</f>
        <v>2.5796</v>
      </c>
      <c r="E131" s="90">
        <f>2!X50</f>
        <v>0.3876</v>
      </c>
      <c r="F131" s="76">
        <f>2!V51</f>
        <v>1.9953</v>
      </c>
      <c r="G131" s="76">
        <f>2!X51</f>
        <v>0.3699</v>
      </c>
      <c r="H131" s="76">
        <f t="shared" si="22"/>
        <v>1.0905603907829147</v>
      </c>
      <c r="I131" s="90">
        <v>1.96</v>
      </c>
      <c r="J131" s="19" t="str">
        <f t="shared" si="23"/>
        <v>Not</v>
      </c>
      <c r="K131" s="19" t="s">
        <v>300</v>
      </c>
    </row>
    <row r="132" spans="1:11" ht="12.75">
      <c r="A132" s="19"/>
      <c r="B132" s="19">
        <v>2110</v>
      </c>
      <c r="C132" s="17" t="s">
        <v>243</v>
      </c>
      <c r="D132" s="90">
        <f>2!V50</f>
        <v>2.5796</v>
      </c>
      <c r="E132" s="90">
        <f>2!X50</f>
        <v>0.3876</v>
      </c>
      <c r="F132" s="76">
        <f>2!V52</f>
        <v>1.9885</v>
      </c>
      <c r="G132" s="76">
        <f>2!X52</f>
        <v>0.3436</v>
      </c>
      <c r="H132" s="76">
        <f t="shared" si="22"/>
        <v>1.1411819567375392</v>
      </c>
      <c r="I132" s="90">
        <v>1.96</v>
      </c>
      <c r="J132" s="19" t="str">
        <f t="shared" si="23"/>
        <v>Not</v>
      </c>
      <c r="K132" s="19" t="s">
        <v>300</v>
      </c>
    </row>
    <row r="133" spans="1:11" ht="12.75">
      <c r="A133" s="19"/>
      <c r="B133" s="19">
        <v>2111</v>
      </c>
      <c r="C133" s="17" t="s">
        <v>244</v>
      </c>
      <c r="D133" s="76">
        <f>2!V51</f>
        <v>1.9953</v>
      </c>
      <c r="E133" s="76">
        <f>2!X51</f>
        <v>0.3699</v>
      </c>
      <c r="F133" s="76">
        <f>2!V52</f>
        <v>1.9885</v>
      </c>
      <c r="G133" s="76">
        <f>2!X52</f>
        <v>0.3436</v>
      </c>
      <c r="H133" s="76">
        <f t="shared" si="22"/>
        <v>0.013468992013713524</v>
      </c>
      <c r="I133" s="90">
        <v>1.96</v>
      </c>
      <c r="J133" s="19" t="str">
        <f t="shared" si="23"/>
        <v>Not</v>
      </c>
      <c r="K133" s="19" t="s">
        <v>300</v>
      </c>
    </row>
    <row r="134" spans="1:10" ht="12.75">
      <c r="A134" s="80" t="s">
        <v>202</v>
      </c>
      <c r="C134" s="81"/>
      <c r="D134" s="82"/>
      <c r="E134" s="82"/>
      <c r="F134" s="82"/>
      <c r="G134" s="82"/>
      <c r="H134" s="82"/>
      <c r="I134" s="82"/>
      <c r="J134" s="35"/>
    </row>
    <row r="135" spans="2:11" ht="12.75">
      <c r="B135" s="83" t="s">
        <v>130</v>
      </c>
      <c r="C135" s="84" t="s">
        <v>58</v>
      </c>
      <c r="D135" s="85" t="s">
        <v>203</v>
      </c>
      <c r="E135" s="85" t="s">
        <v>205</v>
      </c>
      <c r="F135" s="85" t="s">
        <v>204</v>
      </c>
      <c r="G135" s="85" t="s">
        <v>247</v>
      </c>
      <c r="H135" s="85" t="s">
        <v>135</v>
      </c>
      <c r="I135" s="85" t="s">
        <v>176</v>
      </c>
      <c r="J135" s="85" t="s">
        <v>177</v>
      </c>
      <c r="K135" s="30" t="s">
        <v>299</v>
      </c>
    </row>
    <row r="136" spans="2:11" ht="12.75">
      <c r="B136" s="19">
        <v>2112</v>
      </c>
      <c r="C136" s="86" t="s">
        <v>249</v>
      </c>
      <c r="D136" s="76">
        <f>2!J5</f>
        <v>1.69</v>
      </c>
      <c r="E136" s="76">
        <f>2!L5</f>
        <v>0.142</v>
      </c>
      <c r="F136" s="76">
        <f>2!V5</f>
        <v>2.1608</v>
      </c>
      <c r="G136" s="76">
        <f>2!X5</f>
        <v>0.1824</v>
      </c>
      <c r="H136" s="76">
        <f>(D136-F136)/SQRT((E136*E136)+(G136*G136))</f>
        <v>-2.036707142576213</v>
      </c>
      <c r="I136" s="76">
        <v>1.96</v>
      </c>
      <c r="J136" s="19" t="str">
        <f>IF((ABS(H136))&gt;=I136,"Significant","Not")</f>
        <v>Significant</v>
      </c>
      <c r="K136" s="19" t="s">
        <v>300</v>
      </c>
    </row>
    <row r="137" spans="2:11" ht="12.75">
      <c r="B137" s="19">
        <v>2113</v>
      </c>
      <c r="C137" s="86" t="s">
        <v>248</v>
      </c>
      <c r="D137" s="45">
        <f>1!B6</f>
        <v>850171.484</v>
      </c>
      <c r="E137" s="45">
        <f>1!D6</f>
        <v>71061.9633</v>
      </c>
      <c r="F137" s="45">
        <f>1!J6</f>
        <v>1095652.1583</v>
      </c>
      <c r="G137" s="45">
        <f>1!L6</f>
        <v>92288.1676</v>
      </c>
      <c r="H137" s="76">
        <f>(D137-F137)/SQRT((E137*E137)+(G137*G137))</f>
        <v>-2.10754501488872</v>
      </c>
      <c r="I137" s="76">
        <v>1.96</v>
      </c>
      <c r="J137" s="19" t="str">
        <f>IF((ABS(H137))&gt;=I137,"Significant","Not")</f>
        <v>Significant</v>
      </c>
      <c r="K137" s="19" t="s">
        <v>300</v>
      </c>
    </row>
    <row r="138" spans="2:3" ht="12.75">
      <c r="B138" s="19">
        <v>2114</v>
      </c>
      <c r="C138" s="30" t="s">
        <v>40</v>
      </c>
    </row>
    <row r="139" spans="2:11" ht="12.75">
      <c r="B139" s="19">
        <v>2115</v>
      </c>
      <c r="C139" s="17" t="s">
        <v>11</v>
      </c>
      <c r="D139" s="76">
        <f>2!J7</f>
        <v>1.75</v>
      </c>
      <c r="E139" s="76">
        <f>2!L7</f>
        <v>0.197</v>
      </c>
      <c r="F139" s="76">
        <f>2!V7</f>
        <v>1.9458</v>
      </c>
      <c r="G139" s="76">
        <f>2!X7</f>
        <v>0.2282</v>
      </c>
      <c r="H139" s="76">
        <f aca="true" t="shared" si="24" ref="H139:H144">(D139-F139)/SQRT((E139*E139)+(G139*G139))</f>
        <v>-0.6494839114800793</v>
      </c>
      <c r="I139" s="76">
        <v>1.96</v>
      </c>
      <c r="J139" s="19" t="str">
        <f aca="true" t="shared" si="25" ref="J139:J144">IF((ABS(H139))&gt;=I139,"Significant","Not")</f>
        <v>Not</v>
      </c>
      <c r="K139" s="19" t="s">
        <v>300</v>
      </c>
    </row>
    <row r="140" spans="2:11" ht="12.75">
      <c r="B140" s="19">
        <v>2116</v>
      </c>
      <c r="C140" s="38" t="s">
        <v>36</v>
      </c>
      <c r="D140" s="76">
        <f>2!J8</f>
        <v>2.43</v>
      </c>
      <c r="E140" s="76">
        <f>2!L8</f>
        <v>0.518</v>
      </c>
      <c r="F140" s="76">
        <f>2!V8</f>
        <v>2.6871</v>
      </c>
      <c r="G140" s="76">
        <f>2!X8</f>
        <v>0.6446</v>
      </c>
      <c r="H140" s="76">
        <f t="shared" si="24"/>
        <v>-0.31090449310569507</v>
      </c>
      <c r="I140" s="76">
        <v>1.96</v>
      </c>
      <c r="J140" s="19" t="str">
        <f t="shared" si="25"/>
        <v>Not</v>
      </c>
      <c r="K140" s="19" t="s">
        <v>300</v>
      </c>
    </row>
    <row r="141" spans="2:11" ht="12.75">
      <c r="B141" s="19">
        <v>2117</v>
      </c>
      <c r="C141" s="39" t="s">
        <v>37</v>
      </c>
      <c r="D141" s="76">
        <f>2!J9</f>
        <v>1.57</v>
      </c>
      <c r="E141" s="76">
        <f>2!L9</f>
        <v>0.29</v>
      </c>
      <c r="F141" s="76">
        <f>2!V9</f>
        <v>1.7729</v>
      </c>
      <c r="G141" s="76">
        <f>2!X9</f>
        <v>0.2752</v>
      </c>
      <c r="H141" s="76">
        <f t="shared" si="24"/>
        <v>-0.5075116897439885</v>
      </c>
      <c r="I141" s="76">
        <v>1.96</v>
      </c>
      <c r="J141" s="19" t="str">
        <f t="shared" si="25"/>
        <v>Not</v>
      </c>
      <c r="K141" s="19" t="s">
        <v>300</v>
      </c>
    </row>
    <row r="142" spans="2:11" ht="12.75">
      <c r="B142" s="19">
        <v>2118</v>
      </c>
      <c r="C142" s="39" t="s">
        <v>38</v>
      </c>
      <c r="D142" s="76">
        <f>2!J10</f>
        <v>1.71</v>
      </c>
      <c r="E142" s="76">
        <f>2!L10</f>
        <v>0.283</v>
      </c>
      <c r="F142" s="76">
        <f>2!V10</f>
        <v>1.8744</v>
      </c>
      <c r="G142" s="76">
        <f>2!X10</f>
        <v>0.3531</v>
      </c>
      <c r="H142" s="76">
        <f t="shared" si="24"/>
        <v>-0.36330395196951837</v>
      </c>
      <c r="I142" s="76">
        <v>1.96</v>
      </c>
      <c r="J142" s="19" t="str">
        <f t="shared" si="25"/>
        <v>Not</v>
      </c>
      <c r="K142" s="19" t="s">
        <v>300</v>
      </c>
    </row>
    <row r="143" spans="2:11" ht="12.75">
      <c r="B143" s="19">
        <v>2119</v>
      </c>
      <c r="C143" s="17" t="s">
        <v>10</v>
      </c>
      <c r="D143" s="76">
        <f>2!J11</f>
        <v>1.58</v>
      </c>
      <c r="E143" s="76">
        <f>2!L11</f>
        <v>0.237</v>
      </c>
      <c r="F143" s="76">
        <f>2!V11</f>
        <v>2.4251</v>
      </c>
      <c r="G143" s="76">
        <f>2!X11</f>
        <v>0.3597</v>
      </c>
      <c r="H143" s="76">
        <f t="shared" si="24"/>
        <v>-1.9618870757009303</v>
      </c>
      <c r="I143" s="76">
        <v>1.96</v>
      </c>
      <c r="J143" s="19" t="str">
        <f t="shared" si="25"/>
        <v>Significant</v>
      </c>
      <c r="K143" s="19" t="s">
        <v>300</v>
      </c>
    </row>
    <row r="144" spans="2:11" ht="12.75">
      <c r="B144" s="19">
        <v>2120</v>
      </c>
      <c r="C144" s="17" t="s">
        <v>39</v>
      </c>
      <c r="D144" s="76">
        <f>2!J12</f>
        <v>1.68</v>
      </c>
      <c r="E144" s="76">
        <f>2!L12</f>
        <v>0.238</v>
      </c>
      <c r="F144" s="76">
        <f>2!V12</f>
        <v>2.2548</v>
      </c>
      <c r="G144" s="76">
        <f>2!X12</f>
        <v>0.3349</v>
      </c>
      <c r="H144" s="76">
        <f t="shared" si="24"/>
        <v>-1.3990329806854613</v>
      </c>
      <c r="I144" s="76">
        <v>1.96</v>
      </c>
      <c r="J144" s="19" t="str">
        <f t="shared" si="25"/>
        <v>Not</v>
      </c>
      <c r="K144" s="19" t="s">
        <v>300</v>
      </c>
    </row>
    <row r="145" spans="2:3" ht="12.75">
      <c r="B145" s="19">
        <v>2121</v>
      </c>
      <c r="C145" s="87" t="s">
        <v>2</v>
      </c>
    </row>
    <row r="146" spans="2:11" ht="12.75">
      <c r="B146" s="19">
        <v>2122</v>
      </c>
      <c r="C146" s="40" t="s">
        <v>13</v>
      </c>
      <c r="D146" s="76">
        <f>2!J14</f>
        <v>1.97</v>
      </c>
      <c r="E146" s="76">
        <f>2!L14</f>
        <v>0.191</v>
      </c>
      <c r="F146" s="76">
        <f>2!V14</f>
        <v>2.6695</v>
      </c>
      <c r="G146" s="76">
        <f>2!X14</f>
        <v>0.2454</v>
      </c>
      <c r="H146" s="76">
        <f>(D146-F146)/SQRT((E146*E146)+(G146*G146))</f>
        <v>-2.2494152306472537</v>
      </c>
      <c r="I146" s="76">
        <v>1.96</v>
      </c>
      <c r="J146" s="19" t="str">
        <f>IF((ABS(H146))&gt;=I146,"Significant","Not")</f>
        <v>Significant</v>
      </c>
      <c r="K146" s="19" t="s">
        <v>300</v>
      </c>
    </row>
    <row r="147" spans="2:11" ht="12.75">
      <c r="B147" s="19">
        <v>2123</v>
      </c>
      <c r="C147" s="40" t="s">
        <v>14</v>
      </c>
      <c r="D147" s="76">
        <f>2!J15</f>
        <v>1.04</v>
      </c>
      <c r="E147" s="76">
        <f>2!L15</f>
        <v>0.309</v>
      </c>
      <c r="F147" s="76">
        <f>2!V15</f>
        <v>1.2886</v>
      </c>
      <c r="G147" s="76">
        <f>2!X15</f>
        <v>0.4238</v>
      </c>
      <c r="H147" s="76">
        <f>(D147-F147)/SQRT((E147*E147)+(G147*G147))</f>
        <v>-0.4739862501661647</v>
      </c>
      <c r="I147" s="76">
        <v>1.96</v>
      </c>
      <c r="J147" s="19" t="str">
        <f>IF((ABS(H147))&gt;=I147,"Significant","Not")</f>
        <v>Not</v>
      </c>
      <c r="K147" s="19" t="s">
        <v>300</v>
      </c>
    </row>
    <row r="148" spans="2:11" ht="12.75">
      <c r="B148" s="19">
        <v>2124</v>
      </c>
      <c r="C148" s="40" t="s">
        <v>15</v>
      </c>
      <c r="D148" s="76">
        <f>2!J16</f>
        <v>1.09</v>
      </c>
      <c r="E148" s="76">
        <f>2!L16</f>
        <v>0.25</v>
      </c>
      <c r="F148" s="76">
        <f>2!V16</f>
        <v>0.7256</v>
      </c>
      <c r="G148" s="76">
        <f>2!X16</f>
        <v>0.2609</v>
      </c>
      <c r="H148" s="76">
        <f>(D148-F148)/SQRT((E148*E148)+(G148*G148))</f>
        <v>1.0084599267739756</v>
      </c>
      <c r="I148" s="76">
        <v>1.96</v>
      </c>
      <c r="J148" s="19" t="str">
        <f>IF((ABS(H148))&gt;=I148,"Significant","Not")</f>
        <v>Not</v>
      </c>
      <c r="K148" s="19" t="s">
        <v>300</v>
      </c>
    </row>
    <row r="149" spans="2:11" ht="12.75">
      <c r="B149" s="19">
        <v>2125</v>
      </c>
      <c r="C149" s="40" t="s">
        <v>16</v>
      </c>
      <c r="D149" s="76">
        <f>2!J17</f>
        <v>1.87</v>
      </c>
      <c r="E149" s="76">
        <f>2!L17</f>
        <v>0.652</v>
      </c>
      <c r="F149" s="76">
        <f>2!V17</f>
        <v>2.9719</v>
      </c>
      <c r="G149" s="76">
        <f>2!X17</f>
        <v>1.0169</v>
      </c>
      <c r="H149" s="76">
        <f>(D149-F149)/SQRT((E149*E149)+(G149*G149))</f>
        <v>-0.912192125221012</v>
      </c>
      <c r="I149" s="76">
        <v>1.96</v>
      </c>
      <c r="J149" s="19" t="str">
        <f>IF((ABS(H149))&gt;=I149,"Significant","Not")</f>
        <v>Not</v>
      </c>
      <c r="K149" s="19" t="s">
        <v>300</v>
      </c>
    </row>
    <row r="150" spans="2:3" ht="12.75">
      <c r="B150" s="19">
        <v>2126</v>
      </c>
      <c r="C150" s="87" t="s">
        <v>3</v>
      </c>
    </row>
    <row r="151" spans="2:11" ht="12.75">
      <c r="B151" s="19">
        <v>2127</v>
      </c>
      <c r="C151" s="40" t="s">
        <v>17</v>
      </c>
      <c r="D151" s="76">
        <f>2!J19</f>
        <v>1.76</v>
      </c>
      <c r="E151" s="76">
        <f>2!L19</f>
        <v>0.186</v>
      </c>
      <c r="F151" s="76">
        <f>2!V19</f>
        <v>2.1155</v>
      </c>
      <c r="G151" s="76">
        <f>2!X19</f>
        <v>0.2332</v>
      </c>
      <c r="H151" s="76">
        <f>(D151-F151)/SQRT((E151*E151)+(G151*G151))</f>
        <v>-1.1917844086087879</v>
      </c>
      <c r="I151" s="76">
        <v>1.96</v>
      </c>
      <c r="J151" s="19" t="str">
        <f>IF((ABS(H151))&gt;=I151,"Significant","Not")</f>
        <v>Not</v>
      </c>
      <c r="K151" s="19" t="s">
        <v>300</v>
      </c>
    </row>
    <row r="152" spans="2:11" ht="12.75">
      <c r="B152" s="19">
        <v>2128</v>
      </c>
      <c r="C152" s="40" t="s">
        <v>18</v>
      </c>
      <c r="D152" s="76">
        <f>2!J20</f>
        <v>1.63</v>
      </c>
      <c r="E152" s="76">
        <f>2!L20</f>
        <v>0.172</v>
      </c>
      <c r="F152" s="76">
        <f>2!V20</f>
        <v>2.2044</v>
      </c>
      <c r="G152" s="76">
        <f>2!X20</f>
        <v>0.2428</v>
      </c>
      <c r="H152" s="76">
        <f>(D152-F152)/SQRT((E152*E152)+(G152*G152))</f>
        <v>-1.9304336317624533</v>
      </c>
      <c r="I152" s="76">
        <v>1.96</v>
      </c>
      <c r="J152" s="19" t="str">
        <f>IF((ABS(H152))&gt;=I152,"Significant","Not")</f>
        <v>Not</v>
      </c>
      <c r="K152" s="19" t="s">
        <v>300</v>
      </c>
    </row>
    <row r="153" spans="2:3" ht="12.75">
      <c r="B153" s="19">
        <v>2129</v>
      </c>
      <c r="C153" s="30" t="s">
        <v>34</v>
      </c>
    </row>
    <row r="154" spans="2:11" ht="12.75">
      <c r="B154" s="19">
        <v>2130</v>
      </c>
      <c r="C154" s="40" t="s">
        <v>28</v>
      </c>
      <c r="D154" s="76">
        <f>2!J22</f>
        <v>1.45</v>
      </c>
      <c r="E154" s="76">
        <f>2!L22</f>
        <v>0.244</v>
      </c>
      <c r="F154" s="76">
        <f>2!V22</f>
        <v>1.3749</v>
      </c>
      <c r="G154" s="76">
        <f>2!X22</f>
        <v>0.276</v>
      </c>
      <c r="H154" s="76">
        <f>(D154-F154)/SQRT((E154*E154)+(G154*G154))</f>
        <v>0.20385943283674568</v>
      </c>
      <c r="I154" s="76">
        <v>1.96</v>
      </c>
      <c r="J154" s="19" t="str">
        <f>IF((ABS(H154))&gt;=I154,"Significant","Not")</f>
        <v>Not</v>
      </c>
      <c r="K154" s="19" t="s">
        <v>300</v>
      </c>
    </row>
    <row r="155" spans="2:11" ht="12.75">
      <c r="B155" s="19">
        <v>2131</v>
      </c>
      <c r="C155" s="40" t="s">
        <v>29</v>
      </c>
      <c r="D155" s="76">
        <f>2!J23</f>
        <v>1.04</v>
      </c>
      <c r="E155" s="76">
        <f>2!L23</f>
        <v>0.135</v>
      </c>
      <c r="F155" s="76">
        <f>2!V23</f>
        <v>1.4918</v>
      </c>
      <c r="G155" s="76">
        <f>2!X23</f>
        <v>0.2202</v>
      </c>
      <c r="H155" s="76">
        <f>(D155-F155)/SQRT((E155*E155)+(G155*G155))</f>
        <v>-1.7492056078655034</v>
      </c>
      <c r="I155" s="76">
        <v>1.96</v>
      </c>
      <c r="J155" s="19" t="str">
        <f>IF((ABS(H155))&gt;=I155,"Significant","Not")</f>
        <v>Not</v>
      </c>
      <c r="K155" s="19" t="s">
        <v>300</v>
      </c>
    </row>
    <row r="156" spans="2:11" ht="12.75">
      <c r="B156" s="19">
        <v>2132</v>
      </c>
      <c r="C156" s="40" t="s">
        <v>30</v>
      </c>
      <c r="D156" s="76">
        <f>2!J24</f>
        <v>2.37</v>
      </c>
      <c r="E156" s="76">
        <f>2!L24</f>
        <v>0.295</v>
      </c>
      <c r="F156" s="76">
        <f>2!V24</f>
        <v>3.066</v>
      </c>
      <c r="G156" s="76">
        <f>2!X24</f>
        <v>0.3595</v>
      </c>
      <c r="H156" s="76">
        <f>(D156-F156)/SQRT((E156*E156)+(G156*G156))</f>
        <v>-1.496634901718865</v>
      </c>
      <c r="I156" s="76">
        <v>1.96</v>
      </c>
      <c r="J156" s="19" t="str">
        <f>IF((ABS(H156))&gt;=I156,"Significant","Not")</f>
        <v>Not</v>
      </c>
      <c r="K156" s="19" t="s">
        <v>300</v>
      </c>
    </row>
    <row r="157" spans="2:3" ht="12.75">
      <c r="B157" s="19">
        <v>2133</v>
      </c>
      <c r="C157" s="30" t="s">
        <v>35</v>
      </c>
    </row>
    <row r="158" spans="2:11" ht="12.75">
      <c r="B158" s="19">
        <v>2134</v>
      </c>
      <c r="C158" s="40" t="s">
        <v>31</v>
      </c>
      <c r="D158" s="76">
        <f>2!J26</f>
        <v>2.07</v>
      </c>
      <c r="E158" s="76">
        <f>2!L26</f>
        <v>0.207</v>
      </c>
      <c r="F158" s="76">
        <f>2!V26</f>
        <v>2.4645</v>
      </c>
      <c r="G158" s="76">
        <f>2!X26</f>
        <v>0.231</v>
      </c>
      <c r="H158" s="76">
        <f>(D158-F158)/SQRT((E158*E158)+(G158*G158))</f>
        <v>-1.2718529458271384</v>
      </c>
      <c r="I158" s="76">
        <v>1.96</v>
      </c>
      <c r="J158" s="19" t="str">
        <f>IF((ABS(H158))&gt;=I158,"Significant","Not")</f>
        <v>Not</v>
      </c>
      <c r="K158" s="19" t="s">
        <v>300</v>
      </c>
    </row>
    <row r="159" spans="2:11" ht="12.75">
      <c r="B159" s="19">
        <v>2135</v>
      </c>
      <c r="C159" s="40" t="s">
        <v>32</v>
      </c>
      <c r="D159" s="76">
        <f>2!J27</f>
        <v>0.92</v>
      </c>
      <c r="E159" s="76">
        <f>2!L27</f>
        <v>0.163</v>
      </c>
      <c r="F159" s="76">
        <f>2!V27</f>
        <v>1.4757</v>
      </c>
      <c r="G159" s="76">
        <f>2!X27</f>
        <v>0.3238</v>
      </c>
      <c r="H159" s="76">
        <f>(D159-F159)/SQRT((E159*E159)+(G159*G159))</f>
        <v>-1.532911915475073</v>
      </c>
      <c r="I159" s="76">
        <v>1.96</v>
      </c>
      <c r="J159" s="19" t="str">
        <f>IF((ABS(H159))&gt;=I159,"Significant","Not")</f>
        <v>Not</v>
      </c>
      <c r="K159" s="19" t="s">
        <v>300</v>
      </c>
    </row>
    <row r="160" spans="2:11" ht="12.75">
      <c r="B160" s="19">
        <v>2136</v>
      </c>
      <c r="C160" s="17" t="s">
        <v>33</v>
      </c>
      <c r="D160" s="76">
        <f>2!J28</f>
        <v>1.43</v>
      </c>
      <c r="E160" s="76">
        <f>2!L28</f>
        <v>0.823</v>
      </c>
      <c r="F160" s="76">
        <f>2!V28</f>
        <v>0.9487</v>
      </c>
      <c r="G160" s="76">
        <f>2!X28</f>
        <v>0.7387</v>
      </c>
      <c r="H160" s="76">
        <f>(D160-F160)/SQRT((E160*E160)+(G160*G160))</f>
        <v>0.4352125850103385</v>
      </c>
      <c r="I160" s="76">
        <v>1.96</v>
      </c>
      <c r="J160" s="19" t="str">
        <f>IF((ABS(H160))&gt;=I160,"Significant","Not")</f>
        <v>Not</v>
      </c>
      <c r="K160" s="19" t="s">
        <v>300</v>
      </c>
    </row>
    <row r="161" spans="2:3" ht="12.75">
      <c r="B161" s="19">
        <v>2137</v>
      </c>
      <c r="C161" s="7" t="s">
        <v>46</v>
      </c>
    </row>
    <row r="162" spans="2:11" ht="12.75">
      <c r="B162" s="19">
        <v>2138</v>
      </c>
      <c r="C162" s="17" t="s">
        <v>47</v>
      </c>
      <c r="D162" s="76">
        <f>2!J30</f>
        <v>4.61</v>
      </c>
      <c r="E162" s="76">
        <f>2!L30</f>
        <v>0.552</v>
      </c>
      <c r="F162" s="76">
        <f>2!V30</f>
        <v>5.6328</v>
      </c>
      <c r="G162" s="76">
        <f>2!X30</f>
        <v>0.6741</v>
      </c>
      <c r="H162" s="76">
        <f>(D162-F162)/SQRT((E162*E162)+(G162*G162))</f>
        <v>-1.1739159060236122</v>
      </c>
      <c r="I162" s="76">
        <v>1.96</v>
      </c>
      <c r="J162" s="19" t="str">
        <f>IF((ABS(H162))&gt;=I162,"Significant","Not")</f>
        <v>Not</v>
      </c>
      <c r="K162" s="19" t="s">
        <v>300</v>
      </c>
    </row>
    <row r="163" spans="2:11" ht="12.75">
      <c r="B163" s="19">
        <v>2139</v>
      </c>
      <c r="C163" s="17" t="s">
        <v>48</v>
      </c>
      <c r="D163" s="76">
        <f>2!J31</f>
        <v>1.04</v>
      </c>
      <c r="E163" s="76">
        <f>2!L31</f>
        <v>0.174</v>
      </c>
      <c r="F163" s="76">
        <f>2!V31</f>
        <v>1.0898</v>
      </c>
      <c r="G163" s="76">
        <f>2!X31</f>
        <v>0.1759</v>
      </c>
      <c r="H163" s="76">
        <f>(D163-F163)/SQRT((E163*E163)+(G163*G163))</f>
        <v>-0.20127692798886096</v>
      </c>
      <c r="I163" s="76">
        <v>1.96</v>
      </c>
      <c r="J163" s="19" t="str">
        <f>IF((ABS(H163))&gt;=I163,"Significant","Not")</f>
        <v>Not</v>
      </c>
      <c r="K163" s="19" t="s">
        <v>300</v>
      </c>
    </row>
    <row r="164" spans="2:11" ht="12.75">
      <c r="B164" s="19">
        <v>2140</v>
      </c>
      <c r="C164" s="17" t="s">
        <v>49</v>
      </c>
      <c r="D164" s="76">
        <f>2!J32</f>
        <v>0.71</v>
      </c>
      <c r="E164" s="76">
        <f>2!L32</f>
        <v>0.157</v>
      </c>
      <c r="F164" s="76">
        <f>2!V32</f>
        <v>1.4439</v>
      </c>
      <c r="G164" s="76">
        <f>2!X32</f>
        <v>0.3296</v>
      </c>
      <c r="H164" s="76">
        <f>(D164-F164)/SQRT((E164*E164)+(G164*G164))</f>
        <v>-2.010231105821766</v>
      </c>
      <c r="I164" s="76">
        <v>1.96</v>
      </c>
      <c r="J164" s="19" t="str">
        <f>IF((ABS(H164))&gt;=I164,"Significant","Not")</f>
        <v>Significant</v>
      </c>
      <c r="K164" s="19" t="s">
        <v>300</v>
      </c>
    </row>
    <row r="165" spans="2:11" ht="12.75">
      <c r="B165" s="19">
        <v>2141</v>
      </c>
      <c r="C165" s="17" t="s">
        <v>50</v>
      </c>
      <c r="D165" s="76">
        <f>2!J33</f>
        <v>1.87</v>
      </c>
      <c r="E165" s="76">
        <f>2!L33</f>
        <v>0.48</v>
      </c>
      <c r="F165" s="76">
        <f>2!V33</f>
        <v>1.7987</v>
      </c>
      <c r="G165" s="76">
        <f>2!X33</f>
        <v>0.779</v>
      </c>
      <c r="H165" s="76">
        <f>(D165-F165)/SQRT((E165*E165)+(G165*G165))</f>
        <v>0.07792275269008558</v>
      </c>
      <c r="I165" s="76">
        <v>1.96</v>
      </c>
      <c r="J165" s="19" t="str">
        <f>IF((ABS(H165))&gt;=I165,"Significant","Not")</f>
        <v>Not</v>
      </c>
      <c r="K165" s="19" t="s">
        <v>300</v>
      </c>
    </row>
    <row r="166" spans="2:3" ht="12.75">
      <c r="B166" s="19">
        <v>2142</v>
      </c>
      <c r="C166" s="87" t="s">
        <v>4</v>
      </c>
    </row>
    <row r="167" spans="2:11" ht="12.75">
      <c r="B167" s="19">
        <v>2143</v>
      </c>
      <c r="C167" s="40" t="s">
        <v>5</v>
      </c>
      <c r="D167" s="76">
        <f>2!J35</f>
        <v>1.56</v>
      </c>
      <c r="E167" s="76">
        <f>2!L35</f>
        <v>0.267</v>
      </c>
      <c r="F167" s="76">
        <f>2!V35</f>
        <v>2.2847</v>
      </c>
      <c r="G167" s="76">
        <f>2!X35</f>
        <v>0.4515</v>
      </c>
      <c r="H167" s="76">
        <f>(D167-F167)/SQRT((E167*E167)+(G167*G167))</f>
        <v>-1.3815939039683482</v>
      </c>
      <c r="I167" s="76">
        <v>1.96</v>
      </c>
      <c r="J167" s="19" t="str">
        <f>IF((ABS(H167))&gt;=I167,"Significant","Not")</f>
        <v>Not</v>
      </c>
      <c r="K167" s="19" t="s">
        <v>300</v>
      </c>
    </row>
    <row r="168" spans="2:11" ht="12.75">
      <c r="B168" s="19">
        <v>2144</v>
      </c>
      <c r="C168" s="40" t="s">
        <v>19</v>
      </c>
      <c r="D168" s="76">
        <f>2!J36</f>
        <v>1.83</v>
      </c>
      <c r="E168" s="76">
        <f>2!L36</f>
        <v>0.236</v>
      </c>
      <c r="F168" s="76">
        <f>2!V36</f>
        <v>2.3554</v>
      </c>
      <c r="G168" s="76">
        <f>2!X36</f>
        <v>0.3715</v>
      </c>
      <c r="H168" s="76">
        <f>(D168-F168)/SQRT((E168*E168)+(G168*G168))</f>
        <v>-1.1937572154960339</v>
      </c>
      <c r="I168" s="76">
        <v>1.96</v>
      </c>
      <c r="J168" s="19" t="str">
        <f>IF((ABS(H168))&gt;=I168,"Significant","Not")</f>
        <v>Not</v>
      </c>
      <c r="K168" s="19" t="s">
        <v>300</v>
      </c>
    </row>
    <row r="169" spans="2:11" ht="12.75">
      <c r="B169" s="19">
        <v>2145</v>
      </c>
      <c r="C169" s="40" t="s">
        <v>20</v>
      </c>
      <c r="D169" s="76">
        <f>2!J37</f>
        <v>1.89</v>
      </c>
      <c r="E169" s="76">
        <f>2!L37</f>
        <v>0.298</v>
      </c>
      <c r="F169" s="76">
        <f>2!V37</f>
        <v>2.4042</v>
      </c>
      <c r="G169" s="76">
        <f>2!X37</f>
        <v>0.4614</v>
      </c>
      <c r="H169" s="76">
        <f>(D169-F169)/SQRT((E169*E169)+(G169*G169))</f>
        <v>-0.9361571627320218</v>
      </c>
      <c r="I169" s="76">
        <v>1.96</v>
      </c>
      <c r="J169" s="19" t="str">
        <f>IF((ABS(H169))&gt;=I169,"Significant","Not")</f>
        <v>Not</v>
      </c>
      <c r="K169" s="19" t="s">
        <v>300</v>
      </c>
    </row>
    <row r="170" spans="2:11" ht="12.75">
      <c r="B170" s="19">
        <v>2146</v>
      </c>
      <c r="C170" s="40" t="s">
        <v>21</v>
      </c>
      <c r="D170" s="76">
        <f>2!J38</f>
        <v>1.54</v>
      </c>
      <c r="E170" s="76">
        <f>2!L38</f>
        <v>0.276</v>
      </c>
      <c r="F170" s="76">
        <f>2!V38</f>
        <v>1.6819</v>
      </c>
      <c r="G170" s="76">
        <f>2!X38</f>
        <v>0.3276</v>
      </c>
      <c r="H170" s="76">
        <f>(D170-F170)/SQRT((E170*E170)+(G170*G170))</f>
        <v>-0.331258485471225</v>
      </c>
      <c r="I170" s="76">
        <v>1.96</v>
      </c>
      <c r="J170" s="19" t="str">
        <f>IF((ABS(H170))&gt;=I170,"Significant","Not")</f>
        <v>Not</v>
      </c>
      <c r="K170" s="19" t="s">
        <v>300</v>
      </c>
    </row>
    <row r="171" spans="2:3" ht="12.75">
      <c r="B171" s="19">
        <v>2147</v>
      </c>
      <c r="C171" s="87" t="s">
        <v>57</v>
      </c>
    </row>
    <row r="172" spans="2:11" ht="12.75">
      <c r="B172" s="19">
        <v>2148</v>
      </c>
      <c r="C172" s="40" t="s">
        <v>26</v>
      </c>
      <c r="D172" s="76">
        <f>2!J40</f>
        <v>0.87</v>
      </c>
      <c r="E172" s="76">
        <f>2!L40</f>
        <v>0.146</v>
      </c>
      <c r="F172" s="76">
        <f>2!V40</f>
        <v>1.6699</v>
      </c>
      <c r="G172" s="76">
        <f>2!X40</f>
        <v>0.3154</v>
      </c>
      <c r="H172" s="76">
        <f>(D172-F172)/SQRT((E172*E172)+(G172*G172))</f>
        <v>-2.3015187927402843</v>
      </c>
      <c r="I172" s="76">
        <v>1.96</v>
      </c>
      <c r="J172" s="19" t="str">
        <f>IF((ABS(H172))&gt;=I172,"Significant","Not")</f>
        <v>Significant</v>
      </c>
      <c r="K172" s="19" t="s">
        <v>300</v>
      </c>
    </row>
    <row r="173" spans="2:11" ht="12.75">
      <c r="B173" s="19">
        <v>2149</v>
      </c>
      <c r="C173" s="40" t="s">
        <v>24</v>
      </c>
      <c r="D173" s="76">
        <f>2!J41</f>
        <v>1.89</v>
      </c>
      <c r="E173" s="76">
        <f>2!L41</f>
        <v>0.245</v>
      </c>
      <c r="F173" s="76">
        <f>2!V41</f>
        <v>2.1033</v>
      </c>
      <c r="G173" s="76">
        <f>2!X41</f>
        <v>0.3613</v>
      </c>
      <c r="H173" s="76">
        <f>(D173-F173)/SQRT((E173*E173)+(G173*G173))</f>
        <v>-0.48862076361868223</v>
      </c>
      <c r="I173" s="76">
        <v>1.96</v>
      </c>
      <c r="J173" s="19" t="str">
        <f>IF((ABS(H173))&gt;=I173,"Significant","Not")</f>
        <v>Not</v>
      </c>
      <c r="K173" s="19" t="s">
        <v>300</v>
      </c>
    </row>
    <row r="174" spans="2:11" ht="12.75">
      <c r="B174" s="19">
        <v>2150</v>
      </c>
      <c r="C174" s="40" t="s">
        <v>23</v>
      </c>
      <c r="D174" s="76">
        <f>2!J42</f>
        <v>2.58</v>
      </c>
      <c r="E174" s="76">
        <f>2!L42</f>
        <v>0.42</v>
      </c>
      <c r="F174" s="76">
        <f>2!V42</f>
        <v>2.7916</v>
      </c>
      <c r="G174" s="76">
        <f>2!X42</f>
        <v>0.4841</v>
      </c>
      <c r="H174" s="76">
        <f>(D174-F174)/SQRT((E174*E174)+(G174*G174))</f>
        <v>-0.33016071149945353</v>
      </c>
      <c r="I174" s="76">
        <v>1.96</v>
      </c>
      <c r="J174" s="19" t="str">
        <f>IF((ABS(H174))&gt;=I174,"Significant","Not")</f>
        <v>Not</v>
      </c>
      <c r="K174" s="19" t="s">
        <v>300</v>
      </c>
    </row>
    <row r="175" spans="2:11" ht="12.75">
      <c r="B175" s="19">
        <v>2151</v>
      </c>
      <c r="C175" s="40" t="s">
        <v>22</v>
      </c>
      <c r="D175" s="76">
        <f>2!J43</f>
        <v>2.26</v>
      </c>
      <c r="E175" s="76">
        <f>2!L43</f>
        <v>0.46</v>
      </c>
      <c r="F175" s="76">
        <f>2!V43</f>
        <v>2.4639</v>
      </c>
      <c r="G175" s="76">
        <f>2!X43</f>
        <v>0.5119</v>
      </c>
      <c r="H175" s="76">
        <f>(D175-F175)/SQRT((E175*E175)+(G175*G175))</f>
        <v>-0.296273154409641</v>
      </c>
      <c r="I175" s="76">
        <v>1.96</v>
      </c>
      <c r="J175" s="19" t="str">
        <f>IF((ABS(H175))&gt;=I175,"Significant","Not")</f>
        <v>Not</v>
      </c>
      <c r="K175" s="19" t="s">
        <v>300</v>
      </c>
    </row>
    <row r="176" spans="2:3" ht="12.75">
      <c r="B176" s="19">
        <v>2152</v>
      </c>
      <c r="C176" s="87" t="s">
        <v>6</v>
      </c>
    </row>
    <row r="177" spans="2:11" ht="12.75">
      <c r="B177" s="19">
        <v>2153</v>
      </c>
      <c r="C177" s="40" t="s">
        <v>304</v>
      </c>
      <c r="D177" s="76">
        <f>2!J45</f>
        <v>1.5367</v>
      </c>
      <c r="E177" s="76">
        <f>2!L45</f>
        <v>0.1535</v>
      </c>
      <c r="F177" s="76">
        <f>2!V45</f>
        <v>1.9754</v>
      </c>
      <c r="G177" s="76">
        <f>2!X45</f>
        <v>0.2173</v>
      </c>
      <c r="H177" s="76">
        <f>(D177-F177)/SQRT((E177*E177)+(G177*G177))</f>
        <v>-1.6489505455562297</v>
      </c>
      <c r="I177" s="76">
        <v>1.96</v>
      </c>
      <c r="J177" s="19" t="str">
        <f>IF((ABS(H177))&gt;=I177,"Significant","Not")</f>
        <v>Not</v>
      </c>
      <c r="K177" s="19" t="s">
        <v>300</v>
      </c>
    </row>
    <row r="178" spans="2:11" ht="12.75" hidden="1">
      <c r="B178" s="19">
        <v>2154</v>
      </c>
      <c r="C178" s="40" t="s">
        <v>64</v>
      </c>
      <c r="D178" s="76">
        <f>2!J46</f>
        <v>1.93</v>
      </c>
      <c r="E178" s="76">
        <f>2!L46</f>
        <v>0.391</v>
      </c>
      <c r="F178" s="76">
        <f>2!V46</f>
        <v>3.468</v>
      </c>
      <c r="G178" s="76">
        <f>2!X46</f>
        <v>0.655</v>
      </c>
      <c r="H178" s="76">
        <f>(D178-F178)/SQRT((E178*E178)+(G178*G178))</f>
        <v>-2.01618285754827</v>
      </c>
      <c r="I178" s="76">
        <v>1.96</v>
      </c>
      <c r="J178" s="19" t="str">
        <f>IF((ABS(H178))&gt;=I178,"Significant","Not")</f>
        <v>Significant</v>
      </c>
      <c r="K178" s="19" t="s">
        <v>300</v>
      </c>
    </row>
    <row r="179" spans="2:11" ht="12.75">
      <c r="B179" s="19">
        <v>2155</v>
      </c>
      <c r="C179" s="17" t="s">
        <v>25</v>
      </c>
      <c r="D179" s="76">
        <f>2!J47</f>
        <v>2.15</v>
      </c>
      <c r="E179" s="76">
        <f>2!L47</f>
        <v>0.31</v>
      </c>
      <c r="F179" s="76">
        <f>2!V47</f>
        <v>2.8684</v>
      </c>
      <c r="G179" s="76">
        <f>2!X47</f>
        <v>0.5501</v>
      </c>
      <c r="H179" s="76">
        <f>(D179-F179)/SQRT((E179*E179)+(G179*G179))</f>
        <v>-1.13772618628615</v>
      </c>
      <c r="I179" s="76">
        <v>1.96</v>
      </c>
      <c r="J179" s="19" t="str">
        <f>IF((ABS(H179))&gt;=I179,"Significant","Not")</f>
        <v>Not</v>
      </c>
      <c r="K179" s="19" t="s">
        <v>300</v>
      </c>
    </row>
    <row r="180" spans="2:3" ht="12.75">
      <c r="B180" s="19">
        <v>2156</v>
      </c>
      <c r="C180" s="81" t="s">
        <v>74</v>
      </c>
    </row>
    <row r="181" spans="2:11" ht="12.75">
      <c r="B181" s="19">
        <v>2157</v>
      </c>
      <c r="C181" s="17" t="s">
        <v>75</v>
      </c>
      <c r="D181" s="76">
        <f>2!J49</f>
        <v>1.1113</v>
      </c>
      <c r="E181" s="76">
        <f>2!L49</f>
        <v>0.2957</v>
      </c>
      <c r="F181" s="76">
        <f>2!V49</f>
        <v>1.8224</v>
      </c>
      <c r="G181" s="76">
        <f>2!X49</f>
        <v>0.5781</v>
      </c>
      <c r="H181" s="76">
        <f>(D181-F181)/SQRT((E181*E181)+(G181*G181))</f>
        <v>-1.0951175902039945</v>
      </c>
      <c r="I181" s="76">
        <v>1.96</v>
      </c>
      <c r="J181" s="19" t="str">
        <f>IF((ABS(H181))&gt;=I181,"Significant","Not")</f>
        <v>Not</v>
      </c>
      <c r="K181" s="19" t="s">
        <v>300</v>
      </c>
    </row>
    <row r="182" spans="2:11" ht="12.75">
      <c r="B182" s="19">
        <v>2158</v>
      </c>
      <c r="C182" s="17" t="s">
        <v>76</v>
      </c>
      <c r="D182" s="76">
        <f>2!J50</f>
        <v>2.0465</v>
      </c>
      <c r="E182" s="76">
        <f>2!L50</f>
        <v>0.2756</v>
      </c>
      <c r="F182" s="76">
        <f>2!V50</f>
        <v>2.5796</v>
      </c>
      <c r="G182" s="76">
        <f>2!X50</f>
        <v>0.3876</v>
      </c>
      <c r="H182" s="76">
        <f>(D182-F182)/SQRT((E182*E182)+(G182*G182))</f>
        <v>-1.1209153772212517</v>
      </c>
      <c r="I182" s="76">
        <v>1.96</v>
      </c>
      <c r="J182" s="19" t="str">
        <f>IF((ABS(H182))&gt;=I182,"Significant","Not")</f>
        <v>Not</v>
      </c>
      <c r="K182" s="19" t="s">
        <v>300</v>
      </c>
    </row>
    <row r="183" spans="2:11" ht="12.75">
      <c r="B183" s="19">
        <v>2159</v>
      </c>
      <c r="C183" s="17" t="s">
        <v>77</v>
      </c>
      <c r="D183" s="76">
        <f>2!J51</f>
        <v>1.3782</v>
      </c>
      <c r="E183" s="76">
        <f>2!L51</f>
        <v>0.2397</v>
      </c>
      <c r="F183" s="76">
        <f>2!V51</f>
        <v>1.9953</v>
      </c>
      <c r="G183" s="76">
        <f>2!X51</f>
        <v>0.3699</v>
      </c>
      <c r="H183" s="76">
        <f>(D183-F183)/SQRT((E183*E183)+(G183*G183))</f>
        <v>-1.400035834766846</v>
      </c>
      <c r="I183" s="76">
        <v>1.96</v>
      </c>
      <c r="J183" s="19" t="str">
        <f>IF((ABS(H183))&gt;=I183,"Significant","Not")</f>
        <v>Not</v>
      </c>
      <c r="K183" s="19" t="s">
        <v>300</v>
      </c>
    </row>
    <row r="184" spans="2:11" ht="12.75">
      <c r="B184" s="19">
        <v>2160</v>
      </c>
      <c r="C184" s="17" t="s">
        <v>78</v>
      </c>
      <c r="D184" s="76">
        <f>2!J52</f>
        <v>2.0384</v>
      </c>
      <c r="E184" s="76">
        <f>2!L52</f>
        <v>0.3382</v>
      </c>
      <c r="F184" s="76">
        <f>2!V52</f>
        <v>1.9885</v>
      </c>
      <c r="G184" s="76">
        <f>2!X52</f>
        <v>0.3436</v>
      </c>
      <c r="H184" s="76">
        <f>(D184-F184)/SQRT((E184*E184)+(G184*G184))</f>
        <v>0.1035010904528994</v>
      </c>
      <c r="I184" s="76">
        <v>1.96</v>
      </c>
      <c r="J184" s="19" t="str">
        <f>IF((ABS(H184))&gt;=I184,"Significant","Not")</f>
        <v>Not</v>
      </c>
      <c r="K184" s="19" t="s">
        <v>300</v>
      </c>
    </row>
    <row r="185" ht="12.75">
      <c r="C185" s="17"/>
    </row>
    <row r="186" spans="1:10" ht="12.75">
      <c r="A186" s="77" t="s">
        <v>260</v>
      </c>
      <c r="B186" s="77"/>
      <c r="C186" s="78"/>
      <c r="D186" s="79"/>
      <c r="E186" s="79"/>
      <c r="F186" s="79"/>
      <c r="G186" s="79"/>
      <c r="H186" s="79"/>
      <c r="I186" s="79"/>
      <c r="J186" s="6"/>
    </row>
    <row r="187" spans="1:3" ht="12.75">
      <c r="A187" s="80" t="s">
        <v>273</v>
      </c>
      <c r="C187" s="81"/>
    </row>
    <row r="188" spans="2:3" ht="12.75">
      <c r="B188" s="83" t="s">
        <v>130</v>
      </c>
      <c r="C188" s="84"/>
    </row>
    <row r="189" spans="2:11" ht="12.75">
      <c r="B189" s="19">
        <v>3000</v>
      </c>
      <c r="C189" s="84" t="s">
        <v>136</v>
      </c>
      <c r="D189" s="85" t="s">
        <v>271</v>
      </c>
      <c r="E189" s="85" t="s">
        <v>272</v>
      </c>
      <c r="F189" s="85" t="s">
        <v>274</v>
      </c>
      <c r="G189" s="85" t="s">
        <v>275</v>
      </c>
      <c r="H189" s="85" t="s">
        <v>135</v>
      </c>
      <c r="I189" s="85" t="s">
        <v>176</v>
      </c>
      <c r="J189" s="85" t="s">
        <v>177</v>
      </c>
      <c r="K189" s="30" t="s">
        <v>299</v>
      </c>
    </row>
    <row r="190" spans="2:3" ht="12.75">
      <c r="B190" s="19">
        <v>3001</v>
      </c>
      <c r="C190" s="30" t="s">
        <v>40</v>
      </c>
    </row>
    <row r="191" spans="2:11" ht="12.75">
      <c r="B191" s="19">
        <v>3002</v>
      </c>
      <c r="C191" s="17" t="s">
        <v>11</v>
      </c>
      <c r="D191" s="76">
        <f>3!F8</f>
        <v>50.41</v>
      </c>
      <c r="E191" s="76">
        <f>3!H8</f>
        <v>3.748</v>
      </c>
      <c r="F191" s="76">
        <f>3!J8</f>
        <v>47.7637</v>
      </c>
      <c r="G191" s="76">
        <f>3!L8</f>
        <v>0.1642</v>
      </c>
      <c r="H191" s="76">
        <f aca="true" t="shared" si="26" ref="H191:H196">(D191-F191)/SQRT((E191*E191)+(G191*G191))</f>
        <v>0.705379963448076</v>
      </c>
      <c r="I191" s="76">
        <v>1.96</v>
      </c>
      <c r="J191" s="19" t="str">
        <f aca="true" t="shared" si="27" ref="J191:J196">IF((ABS(H191))&gt;=I191,"Significant","Not")</f>
        <v>Not</v>
      </c>
      <c r="K191" s="19" t="str">
        <f aca="true" t="shared" si="28" ref="K191:K196">IF((ABS(D191-F191))&gt;=5,"Report","Not")</f>
        <v>Not</v>
      </c>
    </row>
    <row r="192" spans="2:11" ht="12.75">
      <c r="B192" s="19">
        <v>3003</v>
      </c>
      <c r="C192" s="38" t="s">
        <v>36</v>
      </c>
      <c r="D192" s="76">
        <f>3!F9</f>
        <v>10.83</v>
      </c>
      <c r="E192" s="76">
        <f>3!H9</f>
        <v>2.314</v>
      </c>
      <c r="F192" s="76">
        <f>3!J9</f>
        <v>6.983</v>
      </c>
      <c r="G192" s="76">
        <f>3!L9</f>
        <v>0.1165</v>
      </c>
      <c r="H192" s="76">
        <f t="shared" si="26"/>
        <v>1.6603862443271216</v>
      </c>
      <c r="I192" s="76">
        <v>1.96</v>
      </c>
      <c r="J192" s="19" t="str">
        <f t="shared" si="27"/>
        <v>Not</v>
      </c>
      <c r="K192" s="19" t="str">
        <f t="shared" si="28"/>
        <v>Not</v>
      </c>
    </row>
    <row r="193" spans="2:11" ht="12.75">
      <c r="B193" s="19">
        <v>3004</v>
      </c>
      <c r="C193" s="39" t="s">
        <v>37</v>
      </c>
      <c r="D193" s="76">
        <f>3!F10</f>
        <v>23.45</v>
      </c>
      <c r="E193" s="76">
        <f>3!H10</f>
        <v>3.605</v>
      </c>
      <c r="F193" s="76">
        <f>3!J10</f>
        <v>25.0826</v>
      </c>
      <c r="G193" s="76">
        <f>3!L10</f>
        <v>0.1457</v>
      </c>
      <c r="H193" s="76">
        <f t="shared" si="26"/>
        <v>-0.4525015916024888</v>
      </c>
      <c r="I193" s="76">
        <v>1.96</v>
      </c>
      <c r="J193" s="19" t="str">
        <f t="shared" si="27"/>
        <v>Not</v>
      </c>
      <c r="K193" s="19" t="str">
        <f t="shared" si="28"/>
        <v>Not</v>
      </c>
    </row>
    <row r="194" spans="2:11" ht="12.75">
      <c r="B194" s="19">
        <v>3005</v>
      </c>
      <c r="C194" s="39" t="s">
        <v>38</v>
      </c>
      <c r="D194" s="76">
        <f>3!F11</f>
        <v>16.01</v>
      </c>
      <c r="E194" s="76">
        <f>3!H11</f>
        <v>2.336</v>
      </c>
      <c r="F194" s="76">
        <f>3!J11</f>
        <v>15.6981</v>
      </c>
      <c r="G194" s="76">
        <f>3!L11</f>
        <v>0.1329</v>
      </c>
      <c r="H194" s="76">
        <f t="shared" si="26"/>
        <v>0.13330327762844268</v>
      </c>
      <c r="I194" s="76">
        <v>1.96</v>
      </c>
      <c r="J194" s="19" t="str">
        <f t="shared" si="27"/>
        <v>Not</v>
      </c>
      <c r="K194" s="19" t="str">
        <f t="shared" si="28"/>
        <v>Not</v>
      </c>
    </row>
    <row r="195" spans="2:11" ht="12.75">
      <c r="B195" s="19">
        <v>3006</v>
      </c>
      <c r="C195" s="17" t="s">
        <v>10</v>
      </c>
      <c r="D195" s="76">
        <f>3!F12</f>
        <v>21.94</v>
      </c>
      <c r="E195" s="76">
        <f>3!H12</f>
        <v>2.834</v>
      </c>
      <c r="F195" s="76">
        <f>3!J12</f>
        <v>23.6516</v>
      </c>
      <c r="G195" s="76">
        <f>3!L12</f>
        <v>0.1289</v>
      </c>
      <c r="H195" s="76">
        <f t="shared" si="26"/>
        <v>-0.6033282687218975</v>
      </c>
      <c r="I195" s="76">
        <v>1.96</v>
      </c>
      <c r="J195" s="19" t="str">
        <f t="shared" si="27"/>
        <v>Not</v>
      </c>
      <c r="K195" s="19" t="str">
        <f t="shared" si="28"/>
        <v>Not</v>
      </c>
    </row>
    <row r="196" spans="2:11" ht="12.75">
      <c r="B196" s="19">
        <v>3007</v>
      </c>
      <c r="C196" s="17" t="s">
        <v>39</v>
      </c>
      <c r="D196" s="76">
        <f>3!F13</f>
        <v>27.65</v>
      </c>
      <c r="E196" s="76">
        <f>3!H13</f>
        <v>3.208</v>
      </c>
      <c r="F196" s="76">
        <f>3!J13</f>
        <v>28.5847</v>
      </c>
      <c r="G196" s="76">
        <f>3!L13</f>
        <v>0.1625</v>
      </c>
      <c r="H196" s="76">
        <f t="shared" si="26"/>
        <v>-0.290992248799564</v>
      </c>
      <c r="I196" s="76">
        <v>1.96</v>
      </c>
      <c r="J196" s="19" t="str">
        <f t="shared" si="27"/>
        <v>Not</v>
      </c>
      <c r="K196" s="19" t="str">
        <f t="shared" si="28"/>
        <v>Not</v>
      </c>
    </row>
    <row r="197" spans="2:3" ht="12.75">
      <c r="B197" s="19">
        <v>3008</v>
      </c>
      <c r="C197" s="87" t="s">
        <v>2</v>
      </c>
    </row>
    <row r="198" spans="2:11" ht="12.75">
      <c r="B198" s="19">
        <v>3009</v>
      </c>
      <c r="C198" s="40" t="s">
        <v>13</v>
      </c>
      <c r="D198" s="76">
        <f>3!F15</f>
        <v>75.3</v>
      </c>
      <c r="E198" s="76">
        <f>3!H15</f>
        <v>3.357</v>
      </c>
      <c r="F198" s="76">
        <f>3!J15</f>
        <v>63.1285</v>
      </c>
      <c r="G198" s="76">
        <f>3!L15</f>
        <v>0.3627</v>
      </c>
      <c r="H198" s="76">
        <f>(D198-F198)/SQRT((E198*E198)+(G198*G198))</f>
        <v>3.60472903829098</v>
      </c>
      <c r="I198" s="76">
        <v>1.96</v>
      </c>
      <c r="J198" s="19" t="str">
        <f>IF((ABS(H198))&gt;=I198,"Significant","Not")</f>
        <v>Significant</v>
      </c>
      <c r="K198" s="19" t="str">
        <f>IF((ABS(D198-F198))&gt;=5,"Report","Not")</f>
        <v>Report</v>
      </c>
    </row>
    <row r="199" spans="2:11" ht="12.75">
      <c r="B199" s="19">
        <v>3010</v>
      </c>
      <c r="C199" s="40" t="s">
        <v>14</v>
      </c>
      <c r="D199" s="76">
        <f>3!F16</f>
        <v>9.88</v>
      </c>
      <c r="E199" s="76">
        <f>3!H16</f>
        <v>2.798</v>
      </c>
      <c r="F199" s="76">
        <f>3!J16</f>
        <v>16.8319</v>
      </c>
      <c r="G199" s="76">
        <f>3!L16</f>
        <v>0.2401</v>
      </c>
      <c r="H199" s="76">
        <f>(D199-F199)/SQRT((E199*E199)+(G199*G199))</f>
        <v>-2.4754985933422806</v>
      </c>
      <c r="I199" s="76">
        <v>1.96</v>
      </c>
      <c r="J199" s="19" t="str">
        <f>IF((ABS(H199))&gt;=I199,"Significant","Not")</f>
        <v>Significant</v>
      </c>
      <c r="K199" s="19" t="str">
        <f>IF((ABS(D199-F199))&gt;=5,"Report","Not")</f>
        <v>Report</v>
      </c>
    </row>
    <row r="200" spans="2:11" ht="12.75">
      <c r="B200" s="19">
        <v>3011</v>
      </c>
      <c r="C200" s="40" t="s">
        <v>15</v>
      </c>
      <c r="D200" s="76">
        <f>3!F17</f>
        <v>9.05</v>
      </c>
      <c r="E200" s="76">
        <f>3!H17</f>
        <v>2.056</v>
      </c>
      <c r="F200" s="76">
        <f>3!J17</f>
        <v>14.8836</v>
      </c>
      <c r="G200" s="76">
        <f>3!L17</f>
        <v>0.194</v>
      </c>
      <c r="H200" s="76">
        <f>(D200-F200)/SQRT((E200*E200)+(G200*G200))</f>
        <v>-2.8248067210656846</v>
      </c>
      <c r="I200" s="76">
        <v>1.96</v>
      </c>
      <c r="J200" s="19" t="str">
        <f>IF((ABS(H200))&gt;=I200,"Significant","Not")</f>
        <v>Significant</v>
      </c>
      <c r="K200" s="19" t="str">
        <f>IF((ABS(D200-F200))&gt;=5,"Report","Not")</f>
        <v>Report</v>
      </c>
    </row>
    <row r="201" spans="2:11" ht="12.75">
      <c r="B201" s="19">
        <v>3012</v>
      </c>
      <c r="C201" s="40" t="s">
        <v>16</v>
      </c>
      <c r="D201" s="76">
        <f>3!F18</f>
        <v>5.77</v>
      </c>
      <c r="E201" s="76">
        <f>3!H18</f>
        <v>2.007</v>
      </c>
      <c r="F201" s="76">
        <f>3!J18</f>
        <v>5.1561</v>
      </c>
      <c r="G201" s="76">
        <f>3!L18</f>
        <v>0.2454</v>
      </c>
      <c r="H201" s="76">
        <f>(D201-F201)/SQRT((E201*E201)+(G201*G201))</f>
        <v>0.3036182270213896</v>
      </c>
      <c r="I201" s="76">
        <v>1.96</v>
      </c>
      <c r="J201" s="19" t="str">
        <f>IF((ABS(H201))&gt;=I201,"Significant","Not")</f>
        <v>Not</v>
      </c>
      <c r="K201" s="19" t="str">
        <f>IF((ABS(D201-F201))&gt;=5,"Report","Not")</f>
        <v>Not</v>
      </c>
    </row>
    <row r="202" spans="2:3" ht="12.75">
      <c r="B202" s="19">
        <v>3013</v>
      </c>
      <c r="C202" s="87" t="s">
        <v>3</v>
      </c>
    </row>
    <row r="203" spans="2:11" ht="12.75">
      <c r="B203" s="19">
        <v>3014</v>
      </c>
      <c r="C203" s="40" t="s">
        <v>17</v>
      </c>
      <c r="D203" s="76">
        <f>3!F20</f>
        <v>51</v>
      </c>
      <c r="E203" s="76">
        <f>3!H20</f>
        <v>3.268</v>
      </c>
      <c r="F203" s="76">
        <f>3!J20</f>
        <v>48.9443</v>
      </c>
      <c r="G203" s="76">
        <f>3!L20</f>
        <v>0.5076</v>
      </c>
      <c r="H203" s="76">
        <f>(D203-F203)/SQRT((E203*E203)+(G203*G203))</f>
        <v>0.6215857720282476</v>
      </c>
      <c r="I203" s="76">
        <v>1.96</v>
      </c>
      <c r="J203" s="19" t="str">
        <f>IF((ABS(H203))&gt;=I203,"Significant","Not")</f>
        <v>Not</v>
      </c>
      <c r="K203" s="19" t="str">
        <f>IF((ABS(D203-F203))&gt;=5,"Report","Not")</f>
        <v>Not</v>
      </c>
    </row>
    <row r="204" spans="2:11" ht="12.75">
      <c r="B204" s="19">
        <v>3015</v>
      </c>
      <c r="C204" s="40" t="s">
        <v>18</v>
      </c>
      <c r="D204" s="76">
        <f>3!F21</f>
        <v>49</v>
      </c>
      <c r="E204" s="76">
        <f>3!H21</f>
        <v>3.268</v>
      </c>
      <c r="F204" s="76">
        <f>3!J21</f>
        <v>51.0557</v>
      </c>
      <c r="G204" s="76">
        <f>3!L21</f>
        <v>0.5076</v>
      </c>
      <c r="H204" s="76">
        <f>(D204-F204)/SQRT((E204*E204)+(G204*G204))</f>
        <v>-0.6215857720282476</v>
      </c>
      <c r="I204" s="76">
        <v>1.96</v>
      </c>
      <c r="J204" s="19" t="str">
        <f>IF((ABS(H204))&gt;=I204,"Significant","Not")</f>
        <v>Not</v>
      </c>
      <c r="K204" s="19" t="str">
        <f>IF((ABS(D204-F204))&gt;=5,"Report","Not")</f>
        <v>Not</v>
      </c>
    </row>
    <row r="205" spans="2:3" ht="12.75">
      <c r="B205" s="19">
        <v>3016</v>
      </c>
      <c r="C205" s="30" t="s">
        <v>34</v>
      </c>
    </row>
    <row r="206" spans="2:11" ht="12.75">
      <c r="B206" s="19">
        <v>3017</v>
      </c>
      <c r="C206" s="40" t="s">
        <v>28</v>
      </c>
      <c r="D206" s="76">
        <f>3!F23</f>
        <v>14.07</v>
      </c>
      <c r="E206" s="76">
        <f>3!H23</f>
        <v>2.529</v>
      </c>
      <c r="F206" s="76">
        <f>3!J23</f>
        <v>16.2662</v>
      </c>
      <c r="G206" s="76">
        <f>3!L23</f>
        <v>0.3337</v>
      </c>
      <c r="H206" s="76">
        <f>(D206-F206)/SQRT((E206*E206)+(G206*G206))</f>
        <v>-0.8609440325004973</v>
      </c>
      <c r="I206" s="76">
        <v>1.96</v>
      </c>
      <c r="J206" s="19" t="str">
        <f>IF((ABS(H206))&gt;=I206,"Significant","Not")</f>
        <v>Not</v>
      </c>
      <c r="K206" s="19" t="str">
        <f>IF((ABS(D206-F206))&gt;=5,"Report","Not")</f>
        <v>Not</v>
      </c>
    </row>
    <row r="207" spans="2:11" ht="12.75">
      <c r="B207" s="19">
        <v>3018</v>
      </c>
      <c r="C207" s="40" t="s">
        <v>29</v>
      </c>
      <c r="D207" s="76">
        <f>3!F24</f>
        <v>24.39</v>
      </c>
      <c r="E207" s="76">
        <f>3!H24</f>
        <v>3.06</v>
      </c>
      <c r="F207" s="76">
        <f>3!J24</f>
        <v>39.9167</v>
      </c>
      <c r="G207" s="76">
        <f>3!L24</f>
        <v>0.4499</v>
      </c>
      <c r="H207" s="76">
        <f>(D207-F207)/SQRT((E207*E207)+(G207*G207))</f>
        <v>-5.020115928651932</v>
      </c>
      <c r="I207" s="76">
        <v>1.96</v>
      </c>
      <c r="J207" s="19" t="str">
        <f>IF((ABS(H207))&gt;=I207,"Significant","Not")</f>
        <v>Significant</v>
      </c>
      <c r="K207" s="19" t="str">
        <f>IF((ABS(D207-F207))&gt;=5,"Report","Not")</f>
        <v>Report</v>
      </c>
    </row>
    <row r="208" spans="2:11" ht="12.75">
      <c r="B208" s="19">
        <v>3019</v>
      </c>
      <c r="C208" s="40" t="s">
        <v>30</v>
      </c>
      <c r="D208" s="76">
        <f>3!F25</f>
        <v>61.55</v>
      </c>
      <c r="E208" s="76">
        <f>3!H25</f>
        <v>3.967</v>
      </c>
      <c r="F208" s="76">
        <f>3!J25</f>
        <v>43.8171</v>
      </c>
      <c r="G208" s="76">
        <f>3!L25</f>
        <v>0.5301</v>
      </c>
      <c r="H208" s="76">
        <f>(D208-F208)/SQRT((E208*E208)+(G208*G208))</f>
        <v>4.430720272733954</v>
      </c>
      <c r="I208" s="76">
        <v>1.96</v>
      </c>
      <c r="J208" s="19" t="str">
        <f>IF((ABS(H208))&gt;=I208,"Significant","Not")</f>
        <v>Significant</v>
      </c>
      <c r="K208" s="19" t="str">
        <f>IF((ABS(D208-F208))&gt;=5,"Report","Not")</f>
        <v>Report</v>
      </c>
    </row>
    <row r="209" spans="2:3" ht="12.75">
      <c r="B209" s="19">
        <v>3020</v>
      </c>
      <c r="C209" s="30" t="s">
        <v>35</v>
      </c>
    </row>
    <row r="210" spans="2:11" ht="12.75">
      <c r="B210" s="19">
        <v>3021</v>
      </c>
      <c r="C210" s="40" t="s">
        <v>31</v>
      </c>
      <c r="D210" s="76">
        <f>3!F27</f>
        <v>80.36</v>
      </c>
      <c r="E210" s="76">
        <f>3!H27</f>
        <v>3.264</v>
      </c>
      <c r="F210" s="76">
        <f>3!J27</f>
        <v>64.3845</v>
      </c>
      <c r="G210" s="76">
        <f>3!L27</f>
        <v>0.4476</v>
      </c>
      <c r="H210" s="76">
        <f>(D210-F210)/SQRT((E210*E210)+(G210*G210))</f>
        <v>4.849072924773094</v>
      </c>
      <c r="I210" s="76">
        <v>1.96</v>
      </c>
      <c r="J210" s="19" t="str">
        <f>IF((ABS(H210))&gt;=I210,"Significant","Not")</f>
        <v>Significant</v>
      </c>
      <c r="K210" s="19" t="str">
        <f>IF((ABS(D210-F210))&gt;=5,"Report","Not")</f>
        <v>Report</v>
      </c>
    </row>
    <row r="211" spans="2:11" ht="12.75">
      <c r="B211" s="19">
        <v>3022</v>
      </c>
      <c r="C211" s="40" t="s">
        <v>32</v>
      </c>
      <c r="D211" s="76">
        <f>3!F28</f>
        <v>16.74</v>
      </c>
      <c r="E211" s="76">
        <f>3!H28</f>
        <v>2.911</v>
      </c>
      <c r="F211" s="76">
        <f>3!J28</f>
        <v>31.973</v>
      </c>
      <c r="G211" s="76">
        <f>3!L28</f>
        <v>0.4523</v>
      </c>
      <c r="H211" s="76">
        <f>(D211-F211)/SQRT((E211*E211)+(G211*G211))</f>
        <v>-5.170865018741741</v>
      </c>
      <c r="I211" s="76">
        <v>1.96</v>
      </c>
      <c r="J211" s="19" t="str">
        <f>IF((ABS(H211))&gt;=I211,"Significant","Not")</f>
        <v>Significant</v>
      </c>
      <c r="K211" s="19" t="str">
        <f>IF((ABS(D211-F211))&gt;=5,"Report","Not")</f>
        <v>Report</v>
      </c>
    </row>
    <row r="212" spans="2:11" ht="12.75">
      <c r="B212" s="19">
        <v>3023</v>
      </c>
      <c r="C212" s="17" t="s">
        <v>33</v>
      </c>
      <c r="D212" s="76">
        <f>3!F29</f>
        <v>2.9</v>
      </c>
      <c r="E212" s="76">
        <f>3!H29</f>
        <v>1.698</v>
      </c>
      <c r="F212" s="76">
        <f>3!J29</f>
        <v>3.6425</v>
      </c>
      <c r="G212" s="76">
        <f>3!L29</f>
        <v>0.187</v>
      </c>
      <c r="H212" s="76">
        <f>(D212-F212)/SQRT((E212*E212)+(G212*G212))</f>
        <v>-0.4346512576132141</v>
      </c>
      <c r="I212" s="76">
        <v>1.96</v>
      </c>
      <c r="J212" s="19" t="str">
        <f>IF((ABS(H212))&gt;=I212,"Significant","Not")</f>
        <v>Not</v>
      </c>
      <c r="K212" s="19" t="str">
        <f>IF((ABS(D212-F212))&gt;=5,"Report","Not")</f>
        <v>Not</v>
      </c>
    </row>
    <row r="213" spans="2:3" ht="12.75">
      <c r="B213" s="19">
        <v>3024</v>
      </c>
      <c r="C213" s="7" t="s">
        <v>46</v>
      </c>
    </row>
    <row r="214" spans="2:11" ht="12.75">
      <c r="B214" s="19">
        <v>3025</v>
      </c>
      <c r="C214" s="17" t="s">
        <v>47</v>
      </c>
      <c r="D214" s="76">
        <f>3!F31</f>
        <v>52.21</v>
      </c>
      <c r="E214" s="76">
        <f>3!H31</f>
        <v>4.274</v>
      </c>
      <c r="F214" s="76">
        <f>3!J31</f>
        <v>17.8711</v>
      </c>
      <c r="G214" s="76">
        <f>3!L31</f>
        <v>0.4015</v>
      </c>
      <c r="H214" s="76">
        <f>(D214-F214)/SQRT((E214*E214)+(G214*G214))</f>
        <v>7.999152905082248</v>
      </c>
      <c r="I214" s="76">
        <v>1.96</v>
      </c>
      <c r="J214" s="19" t="str">
        <f>IF((ABS(H214))&gt;=I214,"Significant","Not")</f>
        <v>Significant</v>
      </c>
      <c r="K214" s="19" t="str">
        <f>IF((ABS(D214-F214))&gt;=5,"Report","Not")</f>
        <v>Report</v>
      </c>
    </row>
    <row r="215" spans="2:11" ht="12.75">
      <c r="B215" s="19">
        <v>3026</v>
      </c>
      <c r="C215" s="17" t="s">
        <v>48</v>
      </c>
      <c r="D215" s="76">
        <f>3!F32</f>
        <v>27.93</v>
      </c>
      <c r="E215" s="76">
        <f>3!H32</f>
        <v>3.924</v>
      </c>
      <c r="F215" s="76">
        <f>3!J32</f>
        <v>45.4856</v>
      </c>
      <c r="G215" s="76">
        <f>3!L32</f>
        <v>0.5374</v>
      </c>
      <c r="H215" s="76">
        <f>(D215-F215)/SQRT((E215*E215)+(G215*G215))</f>
        <v>-4.432529301189862</v>
      </c>
      <c r="I215" s="76">
        <v>1.96</v>
      </c>
      <c r="J215" s="19" t="str">
        <f>IF((ABS(H215))&gt;=I215,"Significant","Not")</f>
        <v>Significant</v>
      </c>
      <c r="K215" s="19" t="str">
        <f>IF((ABS(D215-F215))&gt;=5,"Report","Not")</f>
        <v>Report</v>
      </c>
    </row>
    <row r="216" spans="2:11" ht="12.75">
      <c r="B216" s="19">
        <v>3027</v>
      </c>
      <c r="C216" s="17" t="s">
        <v>49</v>
      </c>
      <c r="D216" s="76">
        <f>3!F33</f>
        <v>11.56</v>
      </c>
      <c r="E216" s="76">
        <f>3!H33</f>
        <v>2.53</v>
      </c>
      <c r="F216" s="76">
        <f>3!J33</f>
        <v>28.8413</v>
      </c>
      <c r="G216" s="76">
        <f>3!L33</f>
        <v>0.4733</v>
      </c>
      <c r="H216" s="76">
        <f>(D216-F216)/SQRT((E216*E216)+(G216*G216))</f>
        <v>-6.714077090029978</v>
      </c>
      <c r="I216" s="76">
        <v>1.96</v>
      </c>
      <c r="J216" s="19" t="str">
        <f>IF((ABS(H216))&gt;=I216,"Significant","Not")</f>
        <v>Significant</v>
      </c>
      <c r="K216" s="19" t="str">
        <f>IF((ABS(D216-F216))&gt;=5,"Report","Not")</f>
        <v>Report</v>
      </c>
    </row>
    <row r="217" spans="2:11" ht="12.75">
      <c r="B217" s="19">
        <v>3028</v>
      </c>
      <c r="C217" s="17" t="s">
        <v>50</v>
      </c>
      <c r="D217" s="76">
        <f>3!F34</f>
        <v>8.3</v>
      </c>
      <c r="E217" s="76">
        <f>3!H34</f>
        <v>2.214</v>
      </c>
      <c r="F217" s="76">
        <f>3!J34</f>
        <v>7.8019</v>
      </c>
      <c r="G217" s="76">
        <f>3!L34</f>
        <v>0.3423</v>
      </c>
      <c r="H217" s="76">
        <f>(D217-F217)/SQRT((E217*E217)+(G217*G217))</f>
        <v>0.22233582467398022</v>
      </c>
      <c r="I217" s="76">
        <v>1.96</v>
      </c>
      <c r="J217" s="19" t="str">
        <f>IF((ABS(H217))&gt;=I217,"Significant","Not")</f>
        <v>Not</v>
      </c>
      <c r="K217" s="19" t="str">
        <f>IF((ABS(D217-F217))&gt;=5,"Report","Not")</f>
        <v>Not</v>
      </c>
    </row>
    <row r="218" spans="2:3" ht="12.75">
      <c r="B218" s="19">
        <v>3029</v>
      </c>
      <c r="C218" s="87" t="s">
        <v>4</v>
      </c>
    </row>
    <row r="219" spans="2:11" ht="12.75">
      <c r="B219" s="19">
        <v>3030</v>
      </c>
      <c r="C219" s="40" t="s">
        <v>5</v>
      </c>
      <c r="D219" s="76">
        <f>3!F36</f>
        <v>30.85</v>
      </c>
      <c r="E219" s="76">
        <f>3!H36</f>
        <v>4.307</v>
      </c>
      <c r="F219" s="76">
        <f>3!J36</f>
        <v>35.5725</v>
      </c>
      <c r="G219" s="76">
        <f>3!L36</f>
        <v>0.2516</v>
      </c>
      <c r="H219" s="76">
        <f>(D219-F219)/SQRT((E219*E219)+(G219*G219))</f>
        <v>-1.0946047874637912</v>
      </c>
      <c r="I219" s="76">
        <v>1.96</v>
      </c>
      <c r="J219" s="19" t="str">
        <f>IF((ABS(H219))&gt;=I219,"Significant","Not")</f>
        <v>Not</v>
      </c>
      <c r="K219" s="19" t="str">
        <f>IF((ABS(D219-F219))&gt;=5,"Report","Not")</f>
        <v>Not</v>
      </c>
    </row>
    <row r="220" spans="2:11" ht="12.75">
      <c r="B220" s="19">
        <v>3031</v>
      </c>
      <c r="C220" s="40" t="s">
        <v>19</v>
      </c>
      <c r="D220" s="76">
        <f>3!F37</f>
        <v>32.72</v>
      </c>
      <c r="E220" s="76">
        <f>3!H37</f>
        <v>3.997</v>
      </c>
      <c r="F220" s="76">
        <f>3!J37</f>
        <v>30.6066</v>
      </c>
      <c r="G220" s="76">
        <f>3!L37</f>
        <v>0.4652</v>
      </c>
      <c r="H220" s="76">
        <f>(D220-F220)/SQRT((E220*E220)+(G220*G220))</f>
        <v>0.5252013364210132</v>
      </c>
      <c r="I220" s="76">
        <v>1.96</v>
      </c>
      <c r="J220" s="19" t="str">
        <f>IF((ABS(H220))&gt;=I220,"Significant","Not")</f>
        <v>Not</v>
      </c>
      <c r="K220" s="19" t="str">
        <f>IF((ABS(D220-F220))&gt;=5,"Report","Not")</f>
        <v>Not</v>
      </c>
    </row>
    <row r="221" spans="2:11" ht="12.75">
      <c r="B221" s="19">
        <v>3032</v>
      </c>
      <c r="C221" s="40" t="s">
        <v>20</v>
      </c>
      <c r="D221" s="76">
        <f>3!F38</f>
        <v>19.06</v>
      </c>
      <c r="E221" s="76">
        <f>3!H38</f>
        <v>2.618</v>
      </c>
      <c r="F221" s="76">
        <f>3!J38</f>
        <v>16.7931</v>
      </c>
      <c r="G221" s="76">
        <f>3!L38</f>
        <v>0.3942</v>
      </c>
      <c r="H221" s="76">
        <f>(D221-F221)/SQRT((E221*E221)+(G221*G221))</f>
        <v>0.8562379878510663</v>
      </c>
      <c r="I221" s="76">
        <v>1.96</v>
      </c>
      <c r="J221" s="19" t="str">
        <f>IF((ABS(H221))&gt;=I221,"Significant","Not")</f>
        <v>Not</v>
      </c>
      <c r="K221" s="19" t="str">
        <f>IF((ABS(D221-F221))&gt;=5,"Report","Not")</f>
        <v>Not</v>
      </c>
    </row>
    <row r="222" spans="2:11" ht="12.75">
      <c r="B222" s="19">
        <v>3033</v>
      </c>
      <c r="C222" s="40" t="s">
        <v>21</v>
      </c>
      <c r="D222" s="76">
        <f>3!F39</f>
        <v>17.37</v>
      </c>
      <c r="E222" s="76">
        <f>3!H39</f>
        <v>2.652</v>
      </c>
      <c r="F222" s="76">
        <f>3!J39</f>
        <v>17.0278</v>
      </c>
      <c r="G222" s="76">
        <f>3!L39</f>
        <v>0.4214</v>
      </c>
      <c r="H222" s="76">
        <f>(D222-F222)/SQRT((E222*E222)+(G222*G222))</f>
        <v>0.12743591303863952</v>
      </c>
      <c r="I222" s="76">
        <v>1.96</v>
      </c>
      <c r="J222" s="19" t="str">
        <f>IF((ABS(H222))&gt;=I222,"Significant","Not")</f>
        <v>Not</v>
      </c>
      <c r="K222" s="19" t="str">
        <f>IF((ABS(D222-F222))&gt;=5,"Report","Not")</f>
        <v>Not</v>
      </c>
    </row>
    <row r="223" spans="2:3" ht="12.75">
      <c r="B223" s="19">
        <v>3034</v>
      </c>
      <c r="C223" s="87" t="s">
        <v>57</v>
      </c>
    </row>
    <row r="224" spans="2:11" ht="12.75">
      <c r="B224" s="19">
        <v>3035</v>
      </c>
      <c r="C224" s="40" t="s">
        <v>26</v>
      </c>
      <c r="D224" s="76">
        <f>3!F41</f>
        <v>18.86</v>
      </c>
      <c r="E224" s="76">
        <f>3!H41</f>
        <v>2.88</v>
      </c>
      <c r="F224" s="76">
        <f>3!J41</f>
        <v>38.9852</v>
      </c>
      <c r="G224" s="76">
        <f>3!L41</f>
        <v>0.4643</v>
      </c>
      <c r="H224" s="76">
        <f>(D224-F224)/SQRT((E224*E224)+(G224*G224))</f>
        <v>-6.898840049325648</v>
      </c>
      <c r="I224" s="76">
        <v>1.96</v>
      </c>
      <c r="J224" s="19" t="str">
        <f>IF((ABS(H224))&gt;=I224,"Significant","Not")</f>
        <v>Significant</v>
      </c>
      <c r="K224" s="19" t="str">
        <f>IF((ABS(D224-F224))&gt;=5,"Report","Not")</f>
        <v>Report</v>
      </c>
    </row>
    <row r="225" spans="2:11" ht="12.75">
      <c r="B225" s="19">
        <v>3036</v>
      </c>
      <c r="C225" s="40" t="s">
        <v>24</v>
      </c>
      <c r="D225" s="76">
        <f>3!F42</f>
        <v>33.74</v>
      </c>
      <c r="E225" s="76">
        <f>3!H42</f>
        <v>3.853</v>
      </c>
      <c r="F225" s="76">
        <f>3!J42</f>
        <v>30.9667</v>
      </c>
      <c r="G225" s="76">
        <f>3!L42</f>
        <v>0.4781</v>
      </c>
      <c r="H225" s="76">
        <f>(D225-F225)/SQRT((E225*E225)+(G225*G225))</f>
        <v>0.7142987320295693</v>
      </c>
      <c r="I225" s="76">
        <v>1.96</v>
      </c>
      <c r="J225" s="19" t="str">
        <f>IF((ABS(H225))&gt;=I225,"Significant","Not")</f>
        <v>Not</v>
      </c>
      <c r="K225" s="19" t="str">
        <f>IF((ABS(D225-F225))&gt;=5,"Report","Not")</f>
        <v>Not</v>
      </c>
    </row>
    <row r="226" spans="2:11" ht="12.75">
      <c r="B226" s="19">
        <v>3037</v>
      </c>
      <c r="C226" s="40" t="s">
        <v>23</v>
      </c>
      <c r="D226" s="76">
        <f>3!F43</f>
        <v>25.09</v>
      </c>
      <c r="E226" s="76">
        <f>3!H43</f>
        <v>3.494</v>
      </c>
      <c r="F226" s="76">
        <f>3!J43</f>
        <v>15.1756</v>
      </c>
      <c r="G226" s="76">
        <f>3!L43</f>
        <v>0.3257</v>
      </c>
      <c r="H226" s="76">
        <f>(D226-F226)/SQRT((E226*E226)+(G226*G226))</f>
        <v>2.8253015508467088</v>
      </c>
      <c r="I226" s="76">
        <v>1.96</v>
      </c>
      <c r="J226" s="19" t="str">
        <f>IF((ABS(H226))&gt;=I226,"Significant","Not")</f>
        <v>Significant</v>
      </c>
      <c r="K226" s="19" t="str">
        <f>IF((ABS(D226-F226))&gt;=5,"Report","Not")</f>
        <v>Report</v>
      </c>
    </row>
    <row r="227" spans="2:11" ht="12.75">
      <c r="B227" s="19">
        <v>3038</v>
      </c>
      <c r="C227" s="40" t="s">
        <v>22</v>
      </c>
      <c r="D227" s="76">
        <f>3!F44</f>
        <v>22.31</v>
      </c>
      <c r="E227" s="76">
        <f>3!H44</f>
        <v>4.168</v>
      </c>
      <c r="F227" s="76">
        <f>3!J44</f>
        <v>14.8726</v>
      </c>
      <c r="G227" s="76">
        <f>3!L44</f>
        <v>0.4005</v>
      </c>
      <c r="H227" s="76">
        <f>(D227-F227)/SQRT((E227*E227)+(G227*G227))</f>
        <v>1.7762237664959404</v>
      </c>
      <c r="I227" s="76">
        <v>1.96</v>
      </c>
      <c r="J227" s="19" t="str">
        <f>IF((ABS(H227))&gt;=I227,"Significant","Not")</f>
        <v>Not</v>
      </c>
      <c r="K227" s="19" t="str">
        <f>IF((ABS(D227-F227))&gt;=5,"Report","Not")</f>
        <v>Report</v>
      </c>
    </row>
    <row r="228" spans="2:3" ht="12.75">
      <c r="B228" s="19">
        <v>3039</v>
      </c>
      <c r="C228" s="87" t="s">
        <v>6</v>
      </c>
    </row>
    <row r="229" spans="2:11" ht="12.75">
      <c r="B229" s="19">
        <v>3040</v>
      </c>
      <c r="C229" s="40" t="s">
        <v>304</v>
      </c>
      <c r="D229" s="76">
        <f>3!F46</f>
        <v>67.6269</v>
      </c>
      <c r="E229" s="76">
        <f>3!H46</f>
        <v>3.8089</v>
      </c>
      <c r="F229" s="76">
        <f>3!J46</f>
        <v>73.2496</v>
      </c>
      <c r="G229" s="76">
        <f>3!L46</f>
        <v>0.2754</v>
      </c>
      <c r="H229" s="76">
        <f>(D229-F229)/SQRT((E229*E229)+(G229*G229))</f>
        <v>-1.4723568148451516</v>
      </c>
      <c r="I229" s="76">
        <v>1.96</v>
      </c>
      <c r="J229" s="19" t="str">
        <f>IF((ABS(H229))&gt;=I229,"Significant","Not")</f>
        <v>Not</v>
      </c>
      <c r="K229" s="19" t="str">
        <f>IF((ABS(D229-F229))&gt;=5,"Report","Not")</f>
        <v>Report</v>
      </c>
    </row>
    <row r="230" spans="2:11" ht="12.75" hidden="1">
      <c r="B230" s="19">
        <v>3041</v>
      </c>
      <c r="C230" s="40" t="s">
        <v>64</v>
      </c>
      <c r="D230" s="76">
        <f>3!F47</f>
        <v>14.15</v>
      </c>
      <c r="E230" s="76">
        <f>3!H47</f>
        <v>2.587</v>
      </c>
      <c r="F230" s="76">
        <f>3!J47</f>
        <v>12.7852</v>
      </c>
      <c r="G230" s="76">
        <f>3!L47</f>
        <v>0.3818</v>
      </c>
      <c r="H230" s="76">
        <f>(D230-F230)/SQRT((E230*E230)+(G230*G230))</f>
        <v>0.5219076482285984</v>
      </c>
      <c r="I230" s="76">
        <v>1.96</v>
      </c>
      <c r="J230" s="19" t="str">
        <f>IF((ABS(H230))&gt;=I230,"Significant","Not")</f>
        <v>Not</v>
      </c>
      <c r="K230" s="19" t="str">
        <f>IF((ABS(D230-F230))&gt;=5,"Report","Not")</f>
        <v>Not</v>
      </c>
    </row>
    <row r="231" spans="2:11" ht="12.75">
      <c r="B231" s="19">
        <v>3042</v>
      </c>
      <c r="C231" s="17" t="s">
        <v>25</v>
      </c>
      <c r="D231" s="76">
        <f>3!F48</f>
        <v>32.3731</v>
      </c>
      <c r="E231" s="76">
        <f>3!H48</f>
        <v>3.8089</v>
      </c>
      <c r="F231" s="76">
        <f>3!J48</f>
        <v>26.7504</v>
      </c>
      <c r="G231" s="76">
        <f>3!L48</f>
        <v>0.2754</v>
      </c>
      <c r="H231" s="76">
        <f>(D231-F231)/SQRT((E231*E231)+(G231*G231))</f>
        <v>1.4723568148451533</v>
      </c>
      <c r="I231" s="76">
        <v>1.96</v>
      </c>
      <c r="J231" s="19" t="str">
        <f>IF((ABS(H231))&gt;=I231,"Significant","Not")</f>
        <v>Not</v>
      </c>
      <c r="K231" s="19" t="str">
        <f>IF((ABS(D231-F231))&gt;=5,"Report","Not")</f>
        <v>Report</v>
      </c>
    </row>
    <row r="232" spans="2:3" ht="12.75">
      <c r="B232" s="19">
        <v>3043</v>
      </c>
      <c r="C232" s="81" t="s">
        <v>74</v>
      </c>
    </row>
    <row r="233" spans="2:11" ht="12.75">
      <c r="B233" s="19">
        <v>3044</v>
      </c>
      <c r="C233" s="17" t="s">
        <v>75</v>
      </c>
      <c r="D233" s="76">
        <f>3!F50</f>
        <v>13.3597</v>
      </c>
      <c r="E233" s="76">
        <f>3!H50</f>
        <v>3.3451</v>
      </c>
      <c r="F233" s="76">
        <f>3!J50</f>
        <v>19.8891</v>
      </c>
      <c r="G233" s="76">
        <f>3!L50</f>
        <v>0.2601</v>
      </c>
      <c r="H233" s="76">
        <f>(D233-F233)/SQRT((E233*E233)+(G233*G233))</f>
        <v>-1.9460557033640955</v>
      </c>
      <c r="I233" s="76">
        <v>1.96</v>
      </c>
      <c r="J233" s="19" t="str">
        <f>IF((ABS(H233))&gt;=I233,"Significant","Not")</f>
        <v>Not</v>
      </c>
      <c r="K233" s="19" t="str">
        <f>IF((ABS(D233-F233))&gt;=5,"Report","Not")</f>
        <v>Report</v>
      </c>
    </row>
    <row r="234" spans="2:11" ht="12.75">
      <c r="B234" s="19">
        <v>3045</v>
      </c>
      <c r="C234" s="17" t="s">
        <v>76</v>
      </c>
      <c r="D234" s="76">
        <f>3!F51</f>
        <v>41.8028</v>
      </c>
      <c r="E234" s="76">
        <f>3!H51</f>
        <v>4.3579</v>
      </c>
      <c r="F234" s="76">
        <f>3!J51</f>
        <v>34.7354</v>
      </c>
      <c r="G234" s="76">
        <f>3!L51</f>
        <v>0.2704</v>
      </c>
      <c r="H234" s="76">
        <f>(D234-F234)/SQRT((E234*E234)+(G234*G234))</f>
        <v>1.6186315591243816</v>
      </c>
      <c r="I234" s="76">
        <v>1.96</v>
      </c>
      <c r="J234" s="19" t="str">
        <f>IF((ABS(H234))&gt;=I234,"Significant","Not")</f>
        <v>Not</v>
      </c>
      <c r="K234" s="19" t="str">
        <f>IF((ABS(D234-F234))&gt;=5,"Report","Not")</f>
        <v>Report</v>
      </c>
    </row>
    <row r="235" spans="2:11" ht="12.75">
      <c r="B235" s="19">
        <v>3046</v>
      </c>
      <c r="C235" s="17" t="s">
        <v>77</v>
      </c>
      <c r="D235" s="76">
        <f>3!F52</f>
        <v>19.518</v>
      </c>
      <c r="E235" s="76">
        <f>3!H52</f>
        <v>3.1259</v>
      </c>
      <c r="F235" s="76">
        <f>3!J52</f>
        <v>23.8285</v>
      </c>
      <c r="G235" s="76">
        <f>3!L52</f>
        <v>0.2755</v>
      </c>
      <c r="H235" s="76">
        <f>(D235-F235)/SQRT((E235*E235)+(G235*G235))</f>
        <v>-1.373638166880211</v>
      </c>
      <c r="I235" s="76">
        <v>1.96</v>
      </c>
      <c r="J235" s="19" t="str">
        <f>IF((ABS(H235))&gt;=I235,"Significant","Not")</f>
        <v>Not</v>
      </c>
      <c r="K235" s="19" t="str">
        <f>IF((ABS(D235-F235))&gt;=5,"Report","Not")</f>
        <v>Not</v>
      </c>
    </row>
    <row r="236" spans="2:11" ht="12.75">
      <c r="B236" s="19">
        <v>3047</v>
      </c>
      <c r="C236" s="17" t="s">
        <v>78</v>
      </c>
      <c r="D236" s="76">
        <f>3!F53</f>
        <v>25.3195</v>
      </c>
      <c r="E236" s="76">
        <f>3!H53</f>
        <v>3.7703</v>
      </c>
      <c r="F236" s="76">
        <f>3!J53</f>
        <v>21.547</v>
      </c>
      <c r="G236" s="76">
        <f>3!L53</f>
        <v>0.2539</v>
      </c>
      <c r="H236" s="76">
        <f>(D236-F236)/SQRT((E236*E236)+(G236*G236))</f>
        <v>0.9983223918546644</v>
      </c>
      <c r="I236" s="76">
        <v>1.96</v>
      </c>
      <c r="J236" s="19" t="str">
        <f>IF((ABS(H236))&gt;=I236,"Significant","Not")</f>
        <v>Not</v>
      </c>
      <c r="K236" s="19" t="str">
        <f>IF((ABS(D236-F236))&gt;=5,"Report","Not")</f>
        <v>Not</v>
      </c>
    </row>
    <row r="237" spans="2:3" ht="12.75">
      <c r="B237" s="19"/>
      <c r="C237" s="17"/>
    </row>
    <row r="238" spans="1:3" ht="12.75">
      <c r="A238" s="80" t="s">
        <v>276</v>
      </c>
      <c r="C238" s="81"/>
    </row>
    <row r="239" spans="2:3" ht="12.75">
      <c r="B239" s="83" t="s">
        <v>130</v>
      </c>
      <c r="C239" s="84"/>
    </row>
    <row r="240" spans="2:11" ht="12.75">
      <c r="B240" s="19">
        <v>3048</v>
      </c>
      <c r="C240" s="84" t="s">
        <v>136</v>
      </c>
      <c r="D240" s="85" t="s">
        <v>271</v>
      </c>
      <c r="E240" s="85" t="s">
        <v>272</v>
      </c>
      <c r="F240" s="85" t="s">
        <v>277</v>
      </c>
      <c r="G240" s="85" t="s">
        <v>278</v>
      </c>
      <c r="H240" s="85" t="s">
        <v>135</v>
      </c>
      <c r="I240" s="85" t="s">
        <v>176</v>
      </c>
      <c r="J240" s="85" t="s">
        <v>177</v>
      </c>
      <c r="K240" s="30" t="s">
        <v>299</v>
      </c>
    </row>
    <row r="241" spans="2:3" ht="12.75">
      <c r="B241" s="19">
        <v>3049</v>
      </c>
      <c r="C241" s="30" t="s">
        <v>40</v>
      </c>
    </row>
    <row r="242" spans="2:11" ht="12.75">
      <c r="B242" s="19">
        <v>3050</v>
      </c>
      <c r="C242" s="17" t="s">
        <v>11</v>
      </c>
      <c r="D242" s="76">
        <f>3!F8</f>
        <v>50.41</v>
      </c>
      <c r="E242" s="76">
        <f>3!H8</f>
        <v>3.748</v>
      </c>
      <c r="F242" s="76">
        <f>3!N8</f>
        <v>56.6442</v>
      </c>
      <c r="G242" s="76">
        <f>3!P8</f>
        <v>1.2615</v>
      </c>
      <c r="H242" s="76">
        <f aca="true" t="shared" si="29" ref="H242:H247">(D242-F242)/SQRT((E242*E242)+(G242*G242))</f>
        <v>-1.57644135920899</v>
      </c>
      <c r="I242" s="76">
        <v>1.96</v>
      </c>
      <c r="J242" s="19" t="str">
        <f aca="true" t="shared" si="30" ref="J242:J247">IF((ABS(H242))&gt;=I242,"Significant","Not")</f>
        <v>Not</v>
      </c>
      <c r="K242" s="19" t="str">
        <f aca="true" t="shared" si="31" ref="K242:K247">IF((ABS(D242-F242))&gt;=5,"Report","Not")</f>
        <v>Report</v>
      </c>
    </row>
    <row r="243" spans="2:11" ht="12.75">
      <c r="B243" s="19">
        <v>3051</v>
      </c>
      <c r="C243" s="38" t="s">
        <v>36</v>
      </c>
      <c r="D243" s="76">
        <f>3!F9</f>
        <v>10.83</v>
      </c>
      <c r="E243" s="76">
        <f>3!H9</f>
        <v>2.314</v>
      </c>
      <c r="F243" s="76">
        <f>3!N9</f>
        <v>12.0597</v>
      </c>
      <c r="G243" s="76">
        <f>3!P9</f>
        <v>0.9368</v>
      </c>
      <c r="H243" s="76">
        <f t="shared" si="29"/>
        <v>-0.49258232252030476</v>
      </c>
      <c r="I243" s="76">
        <v>1.96</v>
      </c>
      <c r="J243" s="19" t="str">
        <f t="shared" si="30"/>
        <v>Not</v>
      </c>
      <c r="K243" s="19" t="str">
        <f t="shared" si="31"/>
        <v>Not</v>
      </c>
    </row>
    <row r="244" spans="2:11" ht="12.75">
      <c r="B244" s="19">
        <v>3052</v>
      </c>
      <c r="C244" s="39" t="s">
        <v>37</v>
      </c>
      <c r="D244" s="76">
        <f>3!F10</f>
        <v>23.45</v>
      </c>
      <c r="E244" s="76">
        <f>3!H10</f>
        <v>3.605</v>
      </c>
      <c r="F244" s="76">
        <f>3!N10</f>
        <v>27.5438</v>
      </c>
      <c r="G244" s="76">
        <f>3!P10</f>
        <v>1.1564</v>
      </c>
      <c r="H244" s="76">
        <f t="shared" si="29"/>
        <v>-1.0813187630383518</v>
      </c>
      <c r="I244" s="76">
        <v>1.96</v>
      </c>
      <c r="J244" s="19" t="str">
        <f t="shared" si="30"/>
        <v>Not</v>
      </c>
      <c r="K244" s="19" t="str">
        <f t="shared" si="31"/>
        <v>Not</v>
      </c>
    </row>
    <row r="245" spans="2:11" ht="12.75">
      <c r="B245" s="19">
        <v>3053</v>
      </c>
      <c r="C245" s="39" t="s">
        <v>38</v>
      </c>
      <c r="D245" s="76">
        <f>3!F11</f>
        <v>16.01</v>
      </c>
      <c r="E245" s="76">
        <f>3!H11</f>
        <v>2.336</v>
      </c>
      <c r="F245" s="76">
        <f>3!N11</f>
        <v>17.0407</v>
      </c>
      <c r="G245" s="76">
        <f>3!P11</f>
        <v>1.0829</v>
      </c>
      <c r="H245" s="76">
        <f t="shared" si="29"/>
        <v>-0.400303740128545</v>
      </c>
      <c r="I245" s="76">
        <v>1.96</v>
      </c>
      <c r="J245" s="19" t="str">
        <f t="shared" si="30"/>
        <v>Not</v>
      </c>
      <c r="K245" s="19" t="str">
        <f t="shared" si="31"/>
        <v>Not</v>
      </c>
    </row>
    <row r="246" spans="2:11" ht="12.75">
      <c r="B246" s="19">
        <v>3054</v>
      </c>
      <c r="C246" s="17" t="s">
        <v>10</v>
      </c>
      <c r="D246" s="76">
        <f>3!F12</f>
        <v>21.94</v>
      </c>
      <c r="E246" s="76">
        <f>3!H12</f>
        <v>2.834</v>
      </c>
      <c r="F246" s="76">
        <f>3!N12</f>
        <v>22.408</v>
      </c>
      <c r="G246" s="76">
        <f>3!P12</f>
        <v>0.9737</v>
      </c>
      <c r="H246" s="76">
        <f t="shared" si="29"/>
        <v>-0.15617668640791382</v>
      </c>
      <c r="I246" s="76">
        <v>1.96</v>
      </c>
      <c r="J246" s="19" t="str">
        <f t="shared" si="30"/>
        <v>Not</v>
      </c>
      <c r="K246" s="19" t="str">
        <f t="shared" si="31"/>
        <v>Not</v>
      </c>
    </row>
    <row r="247" spans="2:11" ht="12.75">
      <c r="B247" s="19">
        <v>3055</v>
      </c>
      <c r="C247" s="17" t="s">
        <v>39</v>
      </c>
      <c r="D247" s="76">
        <f>3!F13</f>
        <v>27.65</v>
      </c>
      <c r="E247" s="76">
        <f>3!H13</f>
        <v>3.208</v>
      </c>
      <c r="F247" s="76">
        <f>3!N13</f>
        <v>20.9477</v>
      </c>
      <c r="G247" s="76">
        <f>3!P13</f>
        <v>1.0566</v>
      </c>
      <c r="H247" s="76">
        <f t="shared" si="29"/>
        <v>1.9843827129332565</v>
      </c>
      <c r="I247" s="76">
        <v>1.96</v>
      </c>
      <c r="J247" s="19" t="str">
        <f t="shared" si="30"/>
        <v>Significant</v>
      </c>
      <c r="K247" s="19" t="str">
        <f t="shared" si="31"/>
        <v>Report</v>
      </c>
    </row>
    <row r="248" spans="2:3" ht="12.75">
      <c r="B248" s="19">
        <v>3056</v>
      </c>
      <c r="C248" s="87" t="s">
        <v>2</v>
      </c>
    </row>
    <row r="249" spans="2:11" ht="12.75">
      <c r="B249" s="19">
        <v>3057</v>
      </c>
      <c r="C249" s="40" t="s">
        <v>13</v>
      </c>
      <c r="D249" s="76">
        <f>3!F15</f>
        <v>75.3</v>
      </c>
      <c r="E249" s="76">
        <f>3!H15</f>
        <v>3.357</v>
      </c>
      <c r="F249" s="76">
        <f>3!N15</f>
        <v>76.8455</v>
      </c>
      <c r="G249" s="76">
        <f>3!P15</f>
        <v>1.0572</v>
      </c>
      <c r="H249" s="76">
        <f>(D249-F249)/SQRT((E249*E249)+(G249*G249))</f>
        <v>-0.43912061120011125</v>
      </c>
      <c r="I249" s="76">
        <v>1.96</v>
      </c>
      <c r="J249" s="19" t="str">
        <f>IF((ABS(H249))&gt;=I249,"Significant","Not")</f>
        <v>Not</v>
      </c>
      <c r="K249" s="19" t="str">
        <f>IF((ABS(D249-F249))&gt;=5,"Report","Not")</f>
        <v>Not</v>
      </c>
    </row>
    <row r="250" spans="2:11" ht="12.75">
      <c r="B250" s="19">
        <v>3058</v>
      </c>
      <c r="C250" s="40" t="s">
        <v>14</v>
      </c>
      <c r="D250" s="76">
        <f>3!F16</f>
        <v>9.88</v>
      </c>
      <c r="E250" s="76">
        <f>3!H16</f>
        <v>2.798</v>
      </c>
      <c r="F250" s="76">
        <f>3!N16</f>
        <v>10.0402</v>
      </c>
      <c r="G250" s="76">
        <f>3!P16</f>
        <v>0.7634</v>
      </c>
      <c r="H250" s="76">
        <f>(D250-F250)/SQRT((E250*E250)+(G250*G250))</f>
        <v>-0.05523617921005885</v>
      </c>
      <c r="I250" s="76">
        <v>1.96</v>
      </c>
      <c r="J250" s="19" t="str">
        <f>IF((ABS(H250))&gt;=I250,"Significant","Not")</f>
        <v>Not</v>
      </c>
      <c r="K250" s="19" t="str">
        <f>IF((ABS(D250-F250))&gt;=5,"Report","Not")</f>
        <v>Not</v>
      </c>
    </row>
    <row r="251" spans="2:11" ht="12.75">
      <c r="B251" s="19">
        <v>3059</v>
      </c>
      <c r="C251" s="40" t="s">
        <v>15</v>
      </c>
      <c r="D251" s="76">
        <f>3!F17</f>
        <v>9.05</v>
      </c>
      <c r="E251" s="76">
        <f>3!H17</f>
        <v>2.056</v>
      </c>
      <c r="F251" s="76">
        <f>3!N17</f>
        <v>7.3493</v>
      </c>
      <c r="G251" s="76">
        <f>3!P17</f>
        <v>0.566</v>
      </c>
      <c r="H251" s="76">
        <f>(D251-F251)/SQRT((E251*E251)+(G251*G251))</f>
        <v>0.797520288051357</v>
      </c>
      <c r="I251" s="76">
        <v>1.96</v>
      </c>
      <c r="J251" s="19" t="str">
        <f>IF((ABS(H251))&gt;=I251,"Significant","Not")</f>
        <v>Not</v>
      </c>
      <c r="K251" s="19" t="str">
        <f>IF((ABS(D251-F251))&gt;=5,"Report","Not")</f>
        <v>Not</v>
      </c>
    </row>
    <row r="252" spans="2:11" ht="12.75">
      <c r="B252" s="19">
        <v>3060</v>
      </c>
      <c r="C252" s="40" t="s">
        <v>16</v>
      </c>
      <c r="D252" s="76">
        <f>3!F18</f>
        <v>5.77</v>
      </c>
      <c r="E252" s="76">
        <f>3!H18</f>
        <v>2.007</v>
      </c>
      <c r="F252" s="76">
        <f>3!N18</f>
        <v>5.765</v>
      </c>
      <c r="G252" s="76">
        <f>3!P18</f>
        <v>0.682</v>
      </c>
      <c r="H252" s="76">
        <f>(D252-F252)/SQRT((E252*E252)+(G252*G252))</f>
        <v>0.0023588125734905967</v>
      </c>
      <c r="I252" s="76">
        <v>1.96</v>
      </c>
      <c r="J252" s="19" t="str">
        <f>IF((ABS(H252))&gt;=I252,"Significant","Not")</f>
        <v>Not</v>
      </c>
      <c r="K252" s="19" t="str">
        <f>IF((ABS(D252-F252))&gt;=5,"Report","Not")</f>
        <v>Not</v>
      </c>
    </row>
    <row r="253" spans="2:3" ht="12.75">
      <c r="B253" s="19">
        <v>3061</v>
      </c>
      <c r="C253" s="87" t="s">
        <v>3</v>
      </c>
    </row>
    <row r="254" spans="2:11" ht="12.75">
      <c r="B254" s="19">
        <v>3062</v>
      </c>
      <c r="C254" s="40" t="s">
        <v>17</v>
      </c>
      <c r="D254" s="76">
        <f>3!F20</f>
        <v>51</v>
      </c>
      <c r="E254" s="76">
        <f>3!H20</f>
        <v>3.268</v>
      </c>
      <c r="F254" s="76">
        <f>3!N20</f>
        <v>50.7366</v>
      </c>
      <c r="G254" s="76">
        <f>3!P20</f>
        <v>1.3185</v>
      </c>
      <c r="H254" s="76">
        <f>(D254-F254)/SQRT((E254*E254)+(G254*G254))</f>
        <v>0.07474554057468202</v>
      </c>
      <c r="I254" s="76">
        <v>1.96</v>
      </c>
      <c r="J254" s="19" t="str">
        <f>IF((ABS(H254))&gt;=I254,"Significant","Not")</f>
        <v>Not</v>
      </c>
      <c r="K254" s="19" t="str">
        <f>IF((ABS(D254-F254))&gt;=5,"Report","Not")</f>
        <v>Not</v>
      </c>
    </row>
    <row r="255" spans="2:11" ht="12.75">
      <c r="B255" s="19">
        <v>3063</v>
      </c>
      <c r="C255" s="40" t="s">
        <v>18</v>
      </c>
      <c r="D255" s="76">
        <f>3!F21</f>
        <v>49</v>
      </c>
      <c r="E255" s="76">
        <f>3!H21</f>
        <v>3.268</v>
      </c>
      <c r="F255" s="76">
        <f>3!N21</f>
        <v>49.2634</v>
      </c>
      <c r="G255" s="76">
        <f>3!P21</f>
        <v>1.3185</v>
      </c>
      <c r="H255" s="76">
        <f>(D255-F255)/SQRT((E255*E255)+(G255*G255))</f>
        <v>-0.07474554057468202</v>
      </c>
      <c r="I255" s="76">
        <v>1.96</v>
      </c>
      <c r="J255" s="19" t="str">
        <f>IF((ABS(H255))&gt;=I255,"Significant","Not")</f>
        <v>Not</v>
      </c>
      <c r="K255" s="19" t="str">
        <f>IF((ABS(D255-F255))&gt;=5,"Report","Not")</f>
        <v>Not</v>
      </c>
    </row>
    <row r="256" spans="2:3" ht="12.75">
      <c r="B256" s="19">
        <v>3064</v>
      </c>
      <c r="C256" s="30" t="s">
        <v>34</v>
      </c>
    </row>
    <row r="257" spans="2:11" ht="12.75">
      <c r="B257" s="19">
        <v>3065</v>
      </c>
      <c r="C257" s="40" t="s">
        <v>28</v>
      </c>
      <c r="D257" s="76">
        <f>3!F23</f>
        <v>14.07</v>
      </c>
      <c r="E257" s="76">
        <f>3!H23</f>
        <v>2.529</v>
      </c>
      <c r="F257" s="76">
        <f>3!N23</f>
        <v>17.8133</v>
      </c>
      <c r="G257" s="76">
        <f>3!P23</f>
        <v>0.9103</v>
      </c>
      <c r="H257" s="76">
        <f>(D257-F257)/SQRT((E257*E257)+(G257*G257))</f>
        <v>-1.3926793129998993</v>
      </c>
      <c r="I257" s="76">
        <v>1.96</v>
      </c>
      <c r="J257" s="19" t="str">
        <f>IF((ABS(H257))&gt;=I257,"Significant","Not")</f>
        <v>Not</v>
      </c>
      <c r="K257" s="19" t="str">
        <f>IF((ABS(D257-F257))&gt;=5,"Report","Not")</f>
        <v>Not</v>
      </c>
    </row>
    <row r="258" spans="2:11" ht="12.75">
      <c r="B258" s="19">
        <v>3066</v>
      </c>
      <c r="C258" s="40" t="s">
        <v>29</v>
      </c>
      <c r="D258" s="76">
        <f>3!F24</f>
        <v>24.39</v>
      </c>
      <c r="E258" s="76">
        <f>3!H24</f>
        <v>3.06</v>
      </c>
      <c r="F258" s="76">
        <f>3!N24</f>
        <v>39.5758</v>
      </c>
      <c r="G258" s="76">
        <f>3!P24</f>
        <v>1.4066</v>
      </c>
      <c r="H258" s="76">
        <f>(D258-F258)/SQRT((E258*E258)+(G258*G258))</f>
        <v>-4.509106456325299</v>
      </c>
      <c r="I258" s="76">
        <v>1.96</v>
      </c>
      <c r="J258" s="19" t="str">
        <f>IF((ABS(H258))&gt;=I258,"Significant","Not")</f>
        <v>Significant</v>
      </c>
      <c r="K258" s="19" t="str">
        <f>IF((ABS(D258-F258))&gt;=5,"Report","Not")</f>
        <v>Report</v>
      </c>
    </row>
    <row r="259" spans="2:11" ht="12.75">
      <c r="B259" s="19">
        <v>3067</v>
      </c>
      <c r="C259" s="40" t="s">
        <v>30</v>
      </c>
      <c r="D259" s="76">
        <f>3!F25</f>
        <v>61.55</v>
      </c>
      <c r="E259" s="76">
        <f>3!H25</f>
        <v>3.967</v>
      </c>
      <c r="F259" s="76">
        <f>3!N25</f>
        <v>42.6109</v>
      </c>
      <c r="G259" s="76">
        <f>3!P25</f>
        <v>1.5641</v>
      </c>
      <c r="H259" s="76">
        <f>(D259-F259)/SQRT((E259*E259)+(G259*G259))</f>
        <v>4.44140751296753</v>
      </c>
      <c r="I259" s="76">
        <v>1.96</v>
      </c>
      <c r="J259" s="19" t="str">
        <f>IF((ABS(H259))&gt;=I259,"Significant","Not")</f>
        <v>Significant</v>
      </c>
      <c r="K259" s="19" t="str">
        <f>IF((ABS(D259-F259))&gt;=5,"Report","Not")</f>
        <v>Report</v>
      </c>
    </row>
    <row r="260" spans="2:3" ht="12.75">
      <c r="B260" s="19">
        <v>3068</v>
      </c>
      <c r="C260" s="30" t="s">
        <v>35</v>
      </c>
    </row>
    <row r="261" spans="2:11" ht="12.75">
      <c r="B261" s="19">
        <v>3069</v>
      </c>
      <c r="C261" s="40" t="s">
        <v>31</v>
      </c>
      <c r="D261" s="76">
        <f>3!F27</f>
        <v>80.36</v>
      </c>
      <c r="E261" s="76">
        <f>3!H27</f>
        <v>3.264</v>
      </c>
      <c r="F261" s="76">
        <f>3!N27</f>
        <v>75.5677</v>
      </c>
      <c r="G261" s="76">
        <f>3!P27</f>
        <v>1.356</v>
      </c>
      <c r="H261" s="76">
        <f>(D261-F261)/SQRT((E261*E261)+(G261*G261))</f>
        <v>1.3558776444173537</v>
      </c>
      <c r="I261" s="76">
        <v>1.96</v>
      </c>
      <c r="J261" s="19" t="str">
        <f>IF((ABS(H261))&gt;=I261,"Significant","Not")</f>
        <v>Not</v>
      </c>
      <c r="K261" s="19" t="str">
        <f>IF((ABS(D261-F261))&gt;=5,"Report","Not")</f>
        <v>Not</v>
      </c>
    </row>
    <row r="262" spans="2:11" ht="12.75">
      <c r="B262" s="19">
        <v>3070</v>
      </c>
      <c r="C262" s="40" t="s">
        <v>32</v>
      </c>
      <c r="D262" s="76">
        <f>3!F28</f>
        <v>16.74</v>
      </c>
      <c r="E262" s="76">
        <f>3!H28</f>
        <v>2.911</v>
      </c>
      <c r="F262" s="76">
        <f>3!N28</f>
        <v>22.6868</v>
      </c>
      <c r="G262" s="76">
        <f>3!P28</f>
        <v>1.3345</v>
      </c>
      <c r="H262" s="76">
        <f>(D262-F262)/SQRT((E262*E262)+(G262*G262))</f>
        <v>-1.8570324690688764</v>
      </c>
      <c r="I262" s="76">
        <v>1.96</v>
      </c>
      <c r="J262" s="19" t="str">
        <f>IF((ABS(H262))&gt;=I262,"Significant","Not")</f>
        <v>Not</v>
      </c>
      <c r="K262" s="19" t="str">
        <f>IF((ABS(D262-F262))&gt;=5,"Report","Not")</f>
        <v>Report</v>
      </c>
    </row>
    <row r="263" spans="2:11" ht="12.75">
      <c r="B263" s="19">
        <v>3071</v>
      </c>
      <c r="C263" s="17" t="s">
        <v>33</v>
      </c>
      <c r="D263" s="76">
        <f>3!F29</f>
        <v>2.9</v>
      </c>
      <c r="E263" s="76">
        <f>3!H29</f>
        <v>1.698</v>
      </c>
      <c r="F263" s="76">
        <f>3!N29</f>
        <v>1.7455</v>
      </c>
      <c r="G263" s="76">
        <f>3!P29</f>
        <v>0.2749</v>
      </c>
      <c r="H263" s="76">
        <f>(D263-F263)/SQRT((E263*E263)+(G263*G263))</f>
        <v>0.6711785053509715</v>
      </c>
      <c r="I263" s="76">
        <v>1.96</v>
      </c>
      <c r="J263" s="19" t="str">
        <f>IF((ABS(H263))&gt;=I263,"Significant","Not")</f>
        <v>Not</v>
      </c>
      <c r="K263" s="19" t="str">
        <f>IF((ABS(D263-F263))&gt;=5,"Report","Not")</f>
        <v>Not</v>
      </c>
    </row>
    <row r="264" spans="2:3" ht="12.75">
      <c r="B264" s="19">
        <v>3072</v>
      </c>
      <c r="C264" s="7" t="s">
        <v>46</v>
      </c>
    </row>
    <row r="265" spans="2:11" ht="12.75">
      <c r="B265" s="19">
        <v>3073</v>
      </c>
      <c r="C265" s="17" t="s">
        <v>47</v>
      </c>
      <c r="D265" s="76">
        <f>3!F31</f>
        <v>52.21</v>
      </c>
      <c r="E265" s="76">
        <f>3!H31</f>
        <v>4.274</v>
      </c>
      <c r="F265" s="76">
        <f>3!N31</f>
        <v>25.2239</v>
      </c>
      <c r="G265" s="76">
        <f>3!P31</f>
        <v>1.3997</v>
      </c>
      <c r="H265" s="76">
        <f>(D265-F265)/SQRT((E265*E265)+(G265*G265))</f>
        <v>6.000432977980189</v>
      </c>
      <c r="I265" s="76">
        <v>1.96</v>
      </c>
      <c r="J265" s="19" t="str">
        <f>IF((ABS(H265))&gt;=I265,"Significant","Not")</f>
        <v>Significant</v>
      </c>
      <c r="K265" s="19" t="str">
        <f>IF((ABS(D265-F265))&gt;=5,"Report","Not")</f>
        <v>Report</v>
      </c>
    </row>
    <row r="266" spans="2:11" ht="12.75">
      <c r="B266" s="19">
        <v>3074</v>
      </c>
      <c r="C266" s="17" t="s">
        <v>48</v>
      </c>
      <c r="D266" s="76">
        <f>3!F32</f>
        <v>27.93</v>
      </c>
      <c r="E266" s="76">
        <f>3!H32</f>
        <v>3.924</v>
      </c>
      <c r="F266" s="76">
        <f>3!N32</f>
        <v>49.5186</v>
      </c>
      <c r="G266" s="76">
        <f>3!P32</f>
        <v>1.5564</v>
      </c>
      <c r="H266" s="76">
        <f>(D266-F266)/SQRT((E266*E266)+(G266*G266))</f>
        <v>-5.114094127499907</v>
      </c>
      <c r="I266" s="76">
        <v>1.96</v>
      </c>
      <c r="J266" s="19" t="str">
        <f>IF((ABS(H266))&gt;=I266,"Significant","Not")</f>
        <v>Significant</v>
      </c>
      <c r="K266" s="19" t="str">
        <f>IF((ABS(D266-F266))&gt;=5,"Report","Not")</f>
        <v>Report</v>
      </c>
    </row>
    <row r="267" spans="2:11" ht="12.75">
      <c r="B267" s="19">
        <v>3075</v>
      </c>
      <c r="C267" s="17" t="s">
        <v>49</v>
      </c>
      <c r="D267" s="76">
        <f>3!F33</f>
        <v>11.56</v>
      </c>
      <c r="E267" s="76">
        <f>3!H33</f>
        <v>2.53</v>
      </c>
      <c r="F267" s="76">
        <f>3!N33</f>
        <v>20.3832</v>
      </c>
      <c r="G267" s="76">
        <f>3!P33</f>
        <v>1.231</v>
      </c>
      <c r="H267" s="76">
        <f>(D267-F267)/SQRT((E267*E267)+(G267*G267))</f>
        <v>-3.135927917749941</v>
      </c>
      <c r="I267" s="76">
        <v>1.96</v>
      </c>
      <c r="J267" s="19" t="str">
        <f>IF((ABS(H267))&gt;=I267,"Significant","Not")</f>
        <v>Significant</v>
      </c>
      <c r="K267" s="19" t="str">
        <f>IF((ABS(D267-F267))&gt;=5,"Report","Not")</f>
        <v>Report</v>
      </c>
    </row>
    <row r="268" spans="2:11" ht="12.75">
      <c r="B268" s="19">
        <v>3076</v>
      </c>
      <c r="C268" s="17" t="s">
        <v>50</v>
      </c>
      <c r="D268" s="76">
        <f>3!F34</f>
        <v>8.3</v>
      </c>
      <c r="E268" s="76">
        <f>3!H34</f>
        <v>2.214</v>
      </c>
      <c r="F268" s="76">
        <f>3!N34</f>
        <v>4.8743</v>
      </c>
      <c r="G268" s="76">
        <f>3!P34</f>
        <v>0.7374</v>
      </c>
      <c r="H268" s="76">
        <f>(D268-F268)/SQRT((E268*E268)+(G268*G268))</f>
        <v>1.4680074610628349</v>
      </c>
      <c r="I268" s="76">
        <v>1.96</v>
      </c>
      <c r="J268" s="19" t="str">
        <f>IF((ABS(H268))&gt;=I268,"Significant","Not")</f>
        <v>Not</v>
      </c>
      <c r="K268" s="19" t="str">
        <f>IF((ABS(D268-F268))&gt;=5,"Report","Not")</f>
        <v>Not</v>
      </c>
    </row>
    <row r="269" spans="2:3" ht="12.75">
      <c r="B269" s="19">
        <v>3077</v>
      </c>
      <c r="C269" s="87" t="s">
        <v>4</v>
      </c>
    </row>
    <row r="270" spans="2:11" ht="12.75">
      <c r="B270" s="19">
        <v>3078</v>
      </c>
      <c r="C270" s="40" t="s">
        <v>5</v>
      </c>
      <c r="D270" s="76">
        <f>3!F36</f>
        <v>30.85</v>
      </c>
      <c r="E270" s="76">
        <f>3!H36</f>
        <v>4.307</v>
      </c>
      <c r="F270" s="76">
        <f>3!N36</f>
        <v>14.8149</v>
      </c>
      <c r="G270" s="76">
        <f>3!P36</f>
        <v>1.1976</v>
      </c>
      <c r="H270" s="76">
        <f>(D270-F270)/SQRT((E270*E270)+(G270*G270))</f>
        <v>3.586948044446062</v>
      </c>
      <c r="I270" s="76">
        <v>1.96</v>
      </c>
      <c r="J270" s="19" t="str">
        <f>IF((ABS(H270))&gt;=I270,"Significant","Not")</f>
        <v>Significant</v>
      </c>
      <c r="K270" s="19" t="str">
        <f>IF((ABS(D270-F270))&gt;=5,"Report","Not")</f>
        <v>Report</v>
      </c>
    </row>
    <row r="271" spans="2:11" ht="12.75">
      <c r="B271" s="19">
        <v>3079</v>
      </c>
      <c r="C271" s="40" t="s">
        <v>19</v>
      </c>
      <c r="D271" s="76">
        <f>3!F37</f>
        <v>32.72</v>
      </c>
      <c r="E271" s="76">
        <f>3!H37</f>
        <v>3.997</v>
      </c>
      <c r="F271" s="76">
        <f>3!N37</f>
        <v>27.4567</v>
      </c>
      <c r="G271" s="76">
        <f>3!P37</f>
        <v>1.3948</v>
      </c>
      <c r="H271" s="76">
        <f>(D271-F271)/SQRT((E271*E271)+(G271*G271))</f>
        <v>1.2432865540956055</v>
      </c>
      <c r="I271" s="76">
        <v>1.96</v>
      </c>
      <c r="J271" s="19" t="str">
        <f>IF((ABS(H271))&gt;=I271,"Significant","Not")</f>
        <v>Not</v>
      </c>
      <c r="K271" s="19" t="str">
        <f>IF((ABS(D271-F271))&gt;=5,"Report","Not")</f>
        <v>Report</v>
      </c>
    </row>
    <row r="272" spans="2:11" ht="12.75">
      <c r="B272" s="19">
        <v>3080</v>
      </c>
      <c r="C272" s="40" t="s">
        <v>20</v>
      </c>
      <c r="D272" s="76">
        <f>3!F38</f>
        <v>19.06</v>
      </c>
      <c r="E272" s="76">
        <f>3!H38</f>
        <v>2.618</v>
      </c>
      <c r="F272" s="76">
        <f>3!N38</f>
        <v>19.3824</v>
      </c>
      <c r="G272" s="76">
        <f>3!P38</f>
        <v>1.211</v>
      </c>
      <c r="H272" s="76">
        <f>(D272-F272)/SQRT((E272*E272)+(G272*G272))</f>
        <v>-0.11176910056193769</v>
      </c>
      <c r="I272" s="76">
        <v>1.96</v>
      </c>
      <c r="J272" s="19" t="str">
        <f>IF((ABS(H272))&gt;=I272,"Significant","Not")</f>
        <v>Not</v>
      </c>
      <c r="K272" s="19" t="str">
        <f>IF((ABS(D272-F272))&gt;=5,"Report","Not")</f>
        <v>Not</v>
      </c>
    </row>
    <row r="273" spans="2:11" ht="12.75">
      <c r="B273" s="19">
        <v>3081</v>
      </c>
      <c r="C273" s="40" t="s">
        <v>21</v>
      </c>
      <c r="D273" s="76">
        <f>3!F39</f>
        <v>17.37</v>
      </c>
      <c r="E273" s="76">
        <f>3!H39</f>
        <v>2.652</v>
      </c>
      <c r="F273" s="76">
        <f>3!N39</f>
        <v>38.3461</v>
      </c>
      <c r="G273" s="76">
        <f>3!P39</f>
        <v>1.4039</v>
      </c>
      <c r="H273" s="76">
        <f>(D273-F273)/SQRT((E273*E273)+(G273*G273))</f>
        <v>-6.990464845103574</v>
      </c>
      <c r="I273" s="76">
        <v>1.96</v>
      </c>
      <c r="J273" s="19" t="str">
        <f>IF((ABS(H273))&gt;=I273,"Significant","Not")</f>
        <v>Significant</v>
      </c>
      <c r="K273" s="19" t="str">
        <f>IF((ABS(D273-F273))&gt;=5,"Report","Not")</f>
        <v>Report</v>
      </c>
    </row>
    <row r="274" spans="2:3" ht="12.75">
      <c r="B274" s="19">
        <v>3082</v>
      </c>
      <c r="C274" s="87" t="s">
        <v>57</v>
      </c>
    </row>
    <row r="275" spans="2:11" ht="12.75">
      <c r="B275" s="19">
        <v>3083</v>
      </c>
      <c r="C275" s="40" t="s">
        <v>26</v>
      </c>
      <c r="D275" s="76">
        <f>3!F41</f>
        <v>18.86</v>
      </c>
      <c r="E275" s="76">
        <f>3!H41</f>
        <v>2.88</v>
      </c>
      <c r="F275" s="76">
        <f>3!N41</f>
        <v>17.8234</v>
      </c>
      <c r="G275" s="76">
        <f>3!P41</f>
        <v>1.1481</v>
      </c>
      <c r="H275" s="76">
        <f>(D275-F275)/SQRT((E275*E275)+(G275*G275))</f>
        <v>0.33434302606613125</v>
      </c>
      <c r="I275" s="76">
        <v>1.96</v>
      </c>
      <c r="J275" s="19" t="str">
        <f>IF((ABS(H275))&gt;=I275,"Significant","Not")</f>
        <v>Not</v>
      </c>
      <c r="K275" s="19" t="str">
        <f>IF((ABS(D275-F275))&gt;=5,"Report","Not")</f>
        <v>Not</v>
      </c>
    </row>
    <row r="276" spans="2:11" ht="12.75">
      <c r="B276" s="19">
        <v>3084</v>
      </c>
      <c r="C276" s="40" t="s">
        <v>24</v>
      </c>
      <c r="D276" s="76">
        <f>3!F42</f>
        <v>33.74</v>
      </c>
      <c r="E276" s="76">
        <f>3!H42</f>
        <v>3.853</v>
      </c>
      <c r="F276" s="76">
        <f>3!N42</f>
        <v>23.2416</v>
      </c>
      <c r="G276" s="76">
        <f>3!P42</f>
        <v>1.1927</v>
      </c>
      <c r="H276" s="76">
        <f>(D276-F276)/SQRT((E276*E276)+(G276*G276))</f>
        <v>2.602879929697108</v>
      </c>
      <c r="I276" s="76">
        <v>1.96</v>
      </c>
      <c r="J276" s="19" t="str">
        <f>IF((ABS(H276))&gt;=I276,"Significant","Not")</f>
        <v>Significant</v>
      </c>
      <c r="K276" s="19" t="str">
        <f>IF((ABS(D276-F276))&gt;=5,"Report","Not")</f>
        <v>Report</v>
      </c>
    </row>
    <row r="277" spans="2:11" ht="12.75">
      <c r="B277" s="19">
        <v>3085</v>
      </c>
      <c r="C277" s="40" t="s">
        <v>23</v>
      </c>
      <c r="D277" s="76">
        <f>3!F43</f>
        <v>25.09</v>
      </c>
      <c r="E277" s="76">
        <f>3!H43</f>
        <v>3.494</v>
      </c>
      <c r="F277" s="76">
        <f>3!N43</f>
        <v>26.5573</v>
      </c>
      <c r="G277" s="76">
        <f>3!P43</f>
        <v>1.2842</v>
      </c>
      <c r="H277" s="76">
        <f>(D277-F277)/SQRT((E277*E277)+(G277*G277))</f>
        <v>-0.3941677484332292</v>
      </c>
      <c r="I277" s="76">
        <v>1.96</v>
      </c>
      <c r="J277" s="19" t="str">
        <f>IF((ABS(H277))&gt;=I277,"Significant","Not")</f>
        <v>Not</v>
      </c>
      <c r="K277" s="19" t="str">
        <f>IF((ABS(D277-F277))&gt;=5,"Report","Not")</f>
        <v>Not</v>
      </c>
    </row>
    <row r="278" spans="2:11" ht="12.75">
      <c r="B278" s="19">
        <v>3086</v>
      </c>
      <c r="C278" s="40" t="s">
        <v>22</v>
      </c>
      <c r="D278" s="76">
        <f>3!F44</f>
        <v>22.31</v>
      </c>
      <c r="E278" s="76">
        <f>3!H44</f>
        <v>4.168</v>
      </c>
      <c r="F278" s="76">
        <f>3!N44</f>
        <v>32.3776</v>
      </c>
      <c r="G278" s="76">
        <f>3!P44</f>
        <v>1.1951</v>
      </c>
      <c r="H278" s="76">
        <f>(D278-F278)/SQRT((E278*E278)+(G278*G278))</f>
        <v>-2.3218886619152226</v>
      </c>
      <c r="I278" s="76">
        <v>1.96</v>
      </c>
      <c r="J278" s="19" t="str">
        <f>IF((ABS(H278))&gt;=I278,"Significant","Not")</f>
        <v>Significant</v>
      </c>
      <c r="K278" s="19" t="str">
        <f>IF((ABS(D278-F278))&gt;=5,"Report","Not")</f>
        <v>Report</v>
      </c>
    </row>
    <row r="279" spans="2:3" ht="12.75">
      <c r="B279" s="19">
        <v>3087</v>
      </c>
      <c r="C279" s="87" t="s">
        <v>6</v>
      </c>
    </row>
    <row r="280" spans="2:11" ht="12.75">
      <c r="B280" s="19">
        <v>3088</v>
      </c>
      <c r="C280" s="40" t="s">
        <v>304</v>
      </c>
      <c r="D280" s="76">
        <f>3!F46</f>
        <v>67.6269</v>
      </c>
      <c r="E280" s="76">
        <f>3!H46</f>
        <v>3.8089</v>
      </c>
      <c r="F280" s="76">
        <f>3!N46</f>
        <v>87.2084</v>
      </c>
      <c r="G280" s="76">
        <f>3!P46</f>
        <v>1.0342</v>
      </c>
      <c r="H280" s="76">
        <f>(D280-F280)/SQRT((E280*E280)+(G280*G280))</f>
        <v>-4.96135176902432</v>
      </c>
      <c r="I280" s="76">
        <v>1.96</v>
      </c>
      <c r="J280" s="19" t="str">
        <f>IF((ABS(H280))&gt;=I280,"Significant","Not")</f>
        <v>Significant</v>
      </c>
      <c r="K280" s="19" t="str">
        <f>IF((ABS(D280-F280))&gt;=5,"Report","Not")</f>
        <v>Report</v>
      </c>
    </row>
    <row r="281" spans="2:11" ht="12.75" hidden="1">
      <c r="B281" s="19">
        <v>3089</v>
      </c>
      <c r="C281" s="40" t="s">
        <v>64</v>
      </c>
      <c r="D281" s="76">
        <f>3!F47</f>
        <v>14.15</v>
      </c>
      <c r="E281" s="76">
        <f>3!H47</f>
        <v>2.587</v>
      </c>
      <c r="F281" s="76">
        <f>3!N47</f>
        <v>8.9839</v>
      </c>
      <c r="G281" s="76">
        <f>3!P47</f>
        <v>0.9056</v>
      </c>
      <c r="H281" s="76">
        <f>(D281-F281)/SQRT((E281*E281)+(G281*G281))</f>
        <v>1.8848003459884024</v>
      </c>
      <c r="I281" s="76">
        <v>1.96</v>
      </c>
      <c r="J281" s="19" t="str">
        <f>IF((ABS(H281))&gt;=I281,"Significant","Not")</f>
        <v>Not</v>
      </c>
      <c r="K281" s="19" t="str">
        <f>IF((ABS(D281-F281))&gt;=5,"Report","Not")</f>
        <v>Report</v>
      </c>
    </row>
    <row r="282" spans="2:11" ht="12.75">
      <c r="B282" s="19">
        <v>3090</v>
      </c>
      <c r="C282" s="17" t="s">
        <v>25</v>
      </c>
      <c r="D282" s="76">
        <f>3!F48</f>
        <v>32.3731</v>
      </c>
      <c r="E282" s="76">
        <f>3!H48</f>
        <v>3.8089</v>
      </c>
      <c r="F282" s="76">
        <f>3!N48</f>
        <v>12.7916</v>
      </c>
      <c r="G282" s="76">
        <f>3!P48</f>
        <v>1.0342</v>
      </c>
      <c r="H282" s="76">
        <f>(D282-F282)/SQRT((E282*E282)+(G282*G282))</f>
        <v>4.961351769024322</v>
      </c>
      <c r="I282" s="76">
        <v>1.96</v>
      </c>
      <c r="J282" s="19" t="str">
        <f>IF((ABS(H282))&gt;=I282,"Significant","Not")</f>
        <v>Significant</v>
      </c>
      <c r="K282" s="19" t="str">
        <f>IF((ABS(D282-F282))&gt;=5,"Report","Not")</f>
        <v>Report</v>
      </c>
    </row>
    <row r="283" spans="2:3" ht="12.75">
      <c r="B283" s="19">
        <v>3091</v>
      </c>
      <c r="C283" s="81" t="s">
        <v>74</v>
      </c>
    </row>
    <row r="284" spans="2:11" ht="12.75">
      <c r="B284" s="19">
        <v>3092</v>
      </c>
      <c r="C284" s="17" t="s">
        <v>75</v>
      </c>
      <c r="D284" s="76">
        <f>3!F50</f>
        <v>13.3597</v>
      </c>
      <c r="E284" s="76">
        <f>3!H50</f>
        <v>3.3451</v>
      </c>
      <c r="F284" s="76">
        <f>3!N50</f>
        <v>25.7852</v>
      </c>
      <c r="G284" s="76">
        <f>3!P50</f>
        <v>1.1015</v>
      </c>
      <c r="H284" s="76">
        <f>(D284-F284)/SQRT((E284*E284)+(G284*G284))</f>
        <v>-3.5281786477332213</v>
      </c>
      <c r="I284" s="76">
        <v>1.96</v>
      </c>
      <c r="J284" s="19" t="str">
        <f>IF((ABS(H284))&gt;=I284,"Significant","Not")</f>
        <v>Significant</v>
      </c>
      <c r="K284" s="19" t="str">
        <f>IF((ABS(D284-F284))&gt;=5,"Report","Not")</f>
        <v>Report</v>
      </c>
    </row>
    <row r="285" spans="2:11" ht="12.75">
      <c r="B285" s="19">
        <v>3093</v>
      </c>
      <c r="C285" s="17" t="s">
        <v>76</v>
      </c>
      <c r="D285" s="76">
        <f>3!F51</f>
        <v>41.8028</v>
      </c>
      <c r="E285" s="76">
        <f>3!H51</f>
        <v>4.3579</v>
      </c>
      <c r="F285" s="76">
        <f>3!N51</f>
        <v>32.1544</v>
      </c>
      <c r="G285" s="76">
        <f>3!P51</f>
        <v>1.1825</v>
      </c>
      <c r="H285" s="76">
        <f>(D285-F285)/SQRT((E285*E285)+(G285*G285))</f>
        <v>2.136736463355413</v>
      </c>
      <c r="I285" s="76">
        <v>1.96</v>
      </c>
      <c r="J285" s="19" t="str">
        <f>IF((ABS(H285))&gt;=I285,"Significant","Not")</f>
        <v>Significant</v>
      </c>
      <c r="K285" s="19" t="str">
        <f>IF((ABS(D285-F285))&gt;=5,"Report","Not")</f>
        <v>Report</v>
      </c>
    </row>
    <row r="286" spans="2:11" ht="12.75">
      <c r="B286" s="19">
        <v>3094</v>
      </c>
      <c r="C286" s="17" t="s">
        <v>77</v>
      </c>
      <c r="D286" s="76">
        <f>3!F52</f>
        <v>19.518</v>
      </c>
      <c r="E286" s="76">
        <f>3!H52</f>
        <v>3.1259</v>
      </c>
      <c r="F286" s="76">
        <f>3!N52</f>
        <v>26.215</v>
      </c>
      <c r="G286" s="76">
        <f>3!P52</f>
        <v>1.274</v>
      </c>
      <c r="H286" s="76">
        <f>(D286-F286)/SQRT((E286*E286)+(G286*G286))</f>
        <v>-1.9839739391840265</v>
      </c>
      <c r="I286" s="76">
        <v>1.96</v>
      </c>
      <c r="J286" s="19" t="str">
        <f>IF((ABS(H286))&gt;=I286,"Significant","Not")</f>
        <v>Significant</v>
      </c>
      <c r="K286" s="19" t="str">
        <f>IF((ABS(D286-F286))&gt;=5,"Report","Not")</f>
        <v>Report</v>
      </c>
    </row>
    <row r="287" spans="2:11" ht="12.75">
      <c r="B287" s="19">
        <v>3095</v>
      </c>
      <c r="C287" s="17" t="s">
        <v>78</v>
      </c>
      <c r="D287" s="76">
        <f>3!F53</f>
        <v>25.3195</v>
      </c>
      <c r="E287" s="76">
        <f>3!H53</f>
        <v>3.7703</v>
      </c>
      <c r="F287" s="76">
        <f>3!N53</f>
        <v>15.8453</v>
      </c>
      <c r="G287" s="76">
        <f>3!P53</f>
        <v>0.9483</v>
      </c>
      <c r="H287" s="76">
        <f>(D287-F287)/SQRT((E287*E287)+(G287*G287))</f>
        <v>2.4369498396997495</v>
      </c>
      <c r="I287" s="76">
        <v>1.96</v>
      </c>
      <c r="J287" s="19" t="str">
        <f>IF((ABS(H287))&gt;=I287,"Significant","Not")</f>
        <v>Significant</v>
      </c>
      <c r="K287" s="19" t="str">
        <f>IF((ABS(D287-F287))&gt;=5,"Report","Not")</f>
        <v>Report</v>
      </c>
    </row>
    <row r="288" spans="2:3" ht="12.75">
      <c r="B288" s="19"/>
      <c r="C288" s="17"/>
    </row>
    <row r="289" spans="1:3" ht="12.75">
      <c r="A289" s="80" t="s">
        <v>279</v>
      </c>
      <c r="C289" s="81"/>
    </row>
    <row r="290" spans="2:3" ht="12.75">
      <c r="B290" s="83" t="s">
        <v>130</v>
      </c>
      <c r="C290" s="84"/>
    </row>
    <row r="291" spans="2:11" ht="12.75">
      <c r="B291" s="19">
        <v>3096</v>
      </c>
      <c r="C291" s="84" t="s">
        <v>136</v>
      </c>
      <c r="D291" s="85" t="s">
        <v>277</v>
      </c>
      <c r="E291" s="85" t="s">
        <v>278</v>
      </c>
      <c r="F291" s="85" t="s">
        <v>274</v>
      </c>
      <c r="G291" s="85" t="s">
        <v>275</v>
      </c>
      <c r="H291" s="85" t="s">
        <v>135</v>
      </c>
      <c r="I291" s="85" t="s">
        <v>176</v>
      </c>
      <c r="J291" s="85" t="s">
        <v>177</v>
      </c>
      <c r="K291" s="30" t="s">
        <v>299</v>
      </c>
    </row>
    <row r="292" spans="2:3" ht="12.75">
      <c r="B292" s="19">
        <v>3097</v>
      </c>
      <c r="C292" s="30" t="s">
        <v>40</v>
      </c>
    </row>
    <row r="293" spans="2:11" ht="12.75">
      <c r="B293" s="19">
        <v>3098</v>
      </c>
      <c r="C293" s="17" t="s">
        <v>11</v>
      </c>
      <c r="D293" s="76">
        <f>3!N8</f>
        <v>56.6442</v>
      </c>
      <c r="E293" s="76">
        <f>3!P8</f>
        <v>1.2615</v>
      </c>
      <c r="F293" s="76">
        <f>3!J8</f>
        <v>47.7637</v>
      </c>
      <c r="G293" s="76">
        <f>3!L8</f>
        <v>0.1642</v>
      </c>
      <c r="H293" s="76">
        <f aca="true" t="shared" si="32" ref="H293:H298">(D293-F293)/SQRT((E293*E293)+(G293*G293))</f>
        <v>6.980748832494838</v>
      </c>
      <c r="I293" s="76">
        <v>1.96</v>
      </c>
      <c r="J293" s="19" t="str">
        <f aca="true" t="shared" si="33" ref="J293:J298">IF((ABS(H293))&gt;=I293,"Significant","Not")</f>
        <v>Significant</v>
      </c>
      <c r="K293" s="19" t="str">
        <f aca="true" t="shared" si="34" ref="K293:K298">IF((ABS(D293-F293))&gt;=5,"Report","Not")</f>
        <v>Report</v>
      </c>
    </row>
    <row r="294" spans="2:11" ht="12.75">
      <c r="B294" s="19">
        <v>3099</v>
      </c>
      <c r="C294" s="38" t="s">
        <v>36</v>
      </c>
      <c r="D294" s="76">
        <f>3!N9</f>
        <v>12.0597</v>
      </c>
      <c r="E294" s="76">
        <f>3!P9</f>
        <v>0.9368</v>
      </c>
      <c r="F294" s="76">
        <f>3!J9</f>
        <v>6.983</v>
      </c>
      <c r="G294" s="76">
        <f>3!L9</f>
        <v>0.1165</v>
      </c>
      <c r="H294" s="76">
        <f t="shared" si="32"/>
        <v>5.377768170767976</v>
      </c>
      <c r="I294" s="76">
        <v>1.96</v>
      </c>
      <c r="J294" s="19" t="str">
        <f t="shared" si="33"/>
        <v>Significant</v>
      </c>
      <c r="K294" s="19" t="str">
        <f t="shared" si="34"/>
        <v>Report</v>
      </c>
    </row>
    <row r="295" spans="2:11" s="129" customFormat="1" ht="12.75">
      <c r="B295" s="130">
        <v>3100</v>
      </c>
      <c r="C295" s="131" t="s">
        <v>37</v>
      </c>
      <c r="D295" s="132">
        <f>3!N10</f>
        <v>27.5438</v>
      </c>
      <c r="E295" s="132">
        <f>3!P10</f>
        <v>1.1564</v>
      </c>
      <c r="F295" s="132">
        <f>3!J10</f>
        <v>25.0826</v>
      </c>
      <c r="G295" s="132">
        <f>3!L10</f>
        <v>0.1457</v>
      </c>
      <c r="H295" s="132">
        <f t="shared" si="32"/>
        <v>2.1116346092998572</v>
      </c>
      <c r="I295" s="132">
        <v>1.96</v>
      </c>
      <c r="J295" s="130" t="str">
        <f t="shared" si="33"/>
        <v>Significant</v>
      </c>
      <c r="K295" s="130" t="str">
        <f t="shared" si="34"/>
        <v>Not</v>
      </c>
    </row>
    <row r="296" spans="2:11" ht="12.75">
      <c r="B296" s="19">
        <v>3101</v>
      </c>
      <c r="C296" s="39" t="s">
        <v>38</v>
      </c>
      <c r="D296" s="76">
        <f>3!N11</f>
        <v>17.0407</v>
      </c>
      <c r="E296" s="76">
        <f>3!P11</f>
        <v>1.0829</v>
      </c>
      <c r="F296" s="76">
        <f>3!J11</f>
        <v>15.6981</v>
      </c>
      <c r="G296" s="76">
        <f>3!L11</f>
        <v>0.1329</v>
      </c>
      <c r="H296" s="76">
        <f t="shared" si="32"/>
        <v>1.2305862945784567</v>
      </c>
      <c r="I296" s="76">
        <v>1.96</v>
      </c>
      <c r="J296" s="19" t="str">
        <f t="shared" si="33"/>
        <v>Not</v>
      </c>
      <c r="K296" s="19" t="str">
        <f t="shared" si="34"/>
        <v>Not</v>
      </c>
    </row>
    <row r="297" spans="2:11" ht="12.75">
      <c r="B297" s="19">
        <v>3102</v>
      </c>
      <c r="C297" s="17" t="s">
        <v>10</v>
      </c>
      <c r="D297" s="76">
        <f>3!N12</f>
        <v>22.408</v>
      </c>
      <c r="E297" s="76">
        <f>3!P12</f>
        <v>0.9737</v>
      </c>
      <c r="F297" s="76">
        <f>3!J12</f>
        <v>23.6516</v>
      </c>
      <c r="G297" s="76">
        <f>3!L12</f>
        <v>0.1289</v>
      </c>
      <c r="H297" s="76">
        <f t="shared" si="32"/>
        <v>-1.2661437658232677</v>
      </c>
      <c r="I297" s="76">
        <v>1.96</v>
      </c>
      <c r="J297" s="19" t="str">
        <f t="shared" si="33"/>
        <v>Not</v>
      </c>
      <c r="K297" s="19" t="str">
        <f t="shared" si="34"/>
        <v>Not</v>
      </c>
    </row>
    <row r="298" spans="2:11" ht="12.75">
      <c r="B298" s="19">
        <v>3103</v>
      </c>
      <c r="C298" s="17" t="s">
        <v>39</v>
      </c>
      <c r="D298" s="76">
        <f>3!N13</f>
        <v>20.9477</v>
      </c>
      <c r="E298" s="76">
        <f>3!P13</f>
        <v>1.0566</v>
      </c>
      <c r="F298" s="76">
        <f>3!J13</f>
        <v>28.5847</v>
      </c>
      <c r="G298" s="76">
        <f>3!L13</f>
        <v>0.1625</v>
      </c>
      <c r="H298" s="76">
        <f t="shared" si="32"/>
        <v>-7.143907304155372</v>
      </c>
      <c r="I298" s="76">
        <v>1.96</v>
      </c>
      <c r="J298" s="19" t="str">
        <f t="shared" si="33"/>
        <v>Significant</v>
      </c>
      <c r="K298" s="19" t="str">
        <f t="shared" si="34"/>
        <v>Report</v>
      </c>
    </row>
    <row r="299" spans="2:3" ht="12.75">
      <c r="B299" s="19">
        <v>3104</v>
      </c>
      <c r="C299" s="87" t="s">
        <v>2</v>
      </c>
    </row>
    <row r="300" spans="2:11" ht="12.75">
      <c r="B300" s="19">
        <v>3105</v>
      </c>
      <c r="C300" s="40" t="s">
        <v>13</v>
      </c>
      <c r="D300" s="76">
        <f>3!N15</f>
        <v>76.8455</v>
      </c>
      <c r="E300" s="76">
        <f>3!P15</f>
        <v>1.0572</v>
      </c>
      <c r="F300" s="76">
        <f>3!J15</f>
        <v>63.1285</v>
      </c>
      <c r="G300" s="76">
        <f>3!L15</f>
        <v>0.3627</v>
      </c>
      <c r="H300" s="76">
        <f>(D300-F300)/SQRT((E300*E300)+(G300*G300))</f>
        <v>12.272672079984677</v>
      </c>
      <c r="I300" s="76">
        <v>1.96</v>
      </c>
      <c r="J300" s="19" t="str">
        <f>IF((ABS(H300))&gt;=I300,"Significant","Not")</f>
        <v>Significant</v>
      </c>
      <c r="K300" s="19" t="str">
        <f>IF((ABS(D300-F300))&gt;=5,"Report","Not")</f>
        <v>Report</v>
      </c>
    </row>
    <row r="301" spans="2:11" ht="12.75">
      <c r="B301" s="19">
        <v>3106</v>
      </c>
      <c r="C301" s="40" t="s">
        <v>14</v>
      </c>
      <c r="D301" s="76">
        <f>3!N16</f>
        <v>10.0402</v>
      </c>
      <c r="E301" s="76">
        <f>3!P16</f>
        <v>0.7634</v>
      </c>
      <c r="F301" s="76">
        <f>3!J16</f>
        <v>16.8319</v>
      </c>
      <c r="G301" s="76">
        <f>3!L16</f>
        <v>0.2401</v>
      </c>
      <c r="H301" s="76">
        <f>(D301-F301)/SQRT((E301*E301)+(G301*G301))</f>
        <v>-8.486790553768625</v>
      </c>
      <c r="I301" s="76">
        <v>1.96</v>
      </c>
      <c r="J301" s="19" t="str">
        <f>IF((ABS(H301))&gt;=I301,"Significant","Not")</f>
        <v>Significant</v>
      </c>
      <c r="K301" s="19" t="str">
        <f>IF((ABS(D301-F301))&gt;=5,"Report","Not")</f>
        <v>Report</v>
      </c>
    </row>
    <row r="302" spans="2:11" ht="12.75">
      <c r="B302" s="19">
        <v>3107</v>
      </c>
      <c r="C302" s="40" t="s">
        <v>15</v>
      </c>
      <c r="D302" s="76">
        <f>3!N17</f>
        <v>7.3493</v>
      </c>
      <c r="E302" s="76">
        <f>3!P17</f>
        <v>0.566</v>
      </c>
      <c r="F302" s="76">
        <f>3!J17</f>
        <v>14.8836</v>
      </c>
      <c r="G302" s="76">
        <f>3!L17</f>
        <v>0.194</v>
      </c>
      <c r="H302" s="76">
        <f>(D302-F302)/SQRT((E302*E302)+(G302*G302))</f>
        <v>-12.592334396168503</v>
      </c>
      <c r="I302" s="76">
        <v>1.96</v>
      </c>
      <c r="J302" s="19" t="str">
        <f>IF((ABS(H302))&gt;=I302,"Significant","Not")</f>
        <v>Significant</v>
      </c>
      <c r="K302" s="19" t="str">
        <f>IF((ABS(D302-F302))&gt;=5,"Report","Not")</f>
        <v>Report</v>
      </c>
    </row>
    <row r="303" spans="2:11" ht="12.75">
      <c r="B303" s="19">
        <v>3108</v>
      </c>
      <c r="C303" s="40" t="s">
        <v>16</v>
      </c>
      <c r="D303" s="76">
        <f>3!N18</f>
        <v>5.765</v>
      </c>
      <c r="E303" s="76">
        <f>3!P18</f>
        <v>0.682</v>
      </c>
      <c r="F303" s="76">
        <f>3!J18</f>
        <v>5.1561</v>
      </c>
      <c r="G303" s="76">
        <f>3!L18</f>
        <v>0.2454</v>
      </c>
      <c r="H303" s="76">
        <f>(D303-F303)/SQRT((E303*E303)+(G303*G303))</f>
        <v>0.8400857273611346</v>
      </c>
      <c r="I303" s="76">
        <v>1.96</v>
      </c>
      <c r="J303" s="19" t="str">
        <f>IF((ABS(H303))&gt;=I303,"Significant","Not")</f>
        <v>Not</v>
      </c>
      <c r="K303" s="19" t="str">
        <f>IF((ABS(D303-F303))&gt;=5,"Report","Not")</f>
        <v>Not</v>
      </c>
    </row>
    <row r="304" spans="2:3" ht="12.75">
      <c r="B304" s="19">
        <v>3109</v>
      </c>
      <c r="C304" s="87" t="s">
        <v>3</v>
      </c>
    </row>
    <row r="305" spans="2:11" ht="12.75">
      <c r="B305" s="19">
        <v>3110</v>
      </c>
      <c r="C305" s="40" t="s">
        <v>17</v>
      </c>
      <c r="D305" s="76">
        <f>3!N20</f>
        <v>50.7366</v>
      </c>
      <c r="E305" s="76">
        <f>3!P20</f>
        <v>1.3185</v>
      </c>
      <c r="F305" s="76">
        <f>3!J20</f>
        <v>48.9443</v>
      </c>
      <c r="G305" s="76">
        <f>3!L20</f>
        <v>0.5076</v>
      </c>
      <c r="H305" s="76">
        <f>(D305-F305)/SQRT((E305*E305)+(G305*G305))</f>
        <v>1.2685849546397705</v>
      </c>
      <c r="I305" s="76">
        <v>1.96</v>
      </c>
      <c r="J305" s="19" t="str">
        <f>IF((ABS(H305))&gt;=I305,"Significant","Not")</f>
        <v>Not</v>
      </c>
      <c r="K305" s="19" t="str">
        <f>IF((ABS(D305-F305))&gt;=5,"Report","Not")</f>
        <v>Not</v>
      </c>
    </row>
    <row r="306" spans="2:11" ht="12.75">
      <c r="B306" s="19">
        <v>3111</v>
      </c>
      <c r="C306" s="40" t="s">
        <v>18</v>
      </c>
      <c r="D306" s="76">
        <f>3!N21</f>
        <v>49.2634</v>
      </c>
      <c r="E306" s="76">
        <f>3!P21</f>
        <v>1.3185</v>
      </c>
      <c r="F306" s="76">
        <f>3!J21</f>
        <v>51.0557</v>
      </c>
      <c r="G306" s="76">
        <f>3!L21</f>
        <v>0.5076</v>
      </c>
      <c r="H306" s="76">
        <f>(D306-F306)/SQRT((E306*E306)+(G306*G306))</f>
        <v>-1.2685849546397705</v>
      </c>
      <c r="I306" s="76">
        <v>1.96</v>
      </c>
      <c r="J306" s="19" t="str">
        <f>IF((ABS(H306))&gt;=I306,"Significant","Not")</f>
        <v>Not</v>
      </c>
      <c r="K306" s="19" t="str">
        <f>IF((ABS(D306-F306))&gt;=5,"Report","Not")</f>
        <v>Not</v>
      </c>
    </row>
    <row r="307" spans="2:3" ht="12.75">
      <c r="B307" s="19">
        <v>3112</v>
      </c>
      <c r="C307" s="30" t="s">
        <v>34</v>
      </c>
    </row>
    <row r="308" spans="2:11" ht="12.75">
      <c r="B308" s="19">
        <v>3113</v>
      </c>
      <c r="C308" s="40" t="s">
        <v>28</v>
      </c>
      <c r="D308" s="76">
        <f>3!N23</f>
        <v>17.8133</v>
      </c>
      <c r="E308" s="76">
        <f>3!P23</f>
        <v>0.9103</v>
      </c>
      <c r="F308" s="76">
        <f>3!J23</f>
        <v>16.2662</v>
      </c>
      <c r="G308" s="76">
        <f>3!L23</f>
        <v>0.3337</v>
      </c>
      <c r="H308" s="76">
        <f>(D308-F308)/SQRT((E308*E308)+(G308*G308))</f>
        <v>1.595710299255603</v>
      </c>
      <c r="I308" s="76">
        <v>1.96</v>
      </c>
      <c r="J308" s="19" t="str">
        <f>IF((ABS(H308))&gt;=I308,"Significant","Not")</f>
        <v>Not</v>
      </c>
      <c r="K308" s="19" t="str">
        <f>IF((ABS(D308-F308))&gt;=5,"Report","Not")</f>
        <v>Not</v>
      </c>
    </row>
    <row r="309" spans="2:11" ht="12.75">
      <c r="B309" s="19">
        <v>3114</v>
      </c>
      <c r="C309" s="40" t="s">
        <v>29</v>
      </c>
      <c r="D309" s="76">
        <f>3!N24</f>
        <v>39.5758</v>
      </c>
      <c r="E309" s="76">
        <f>3!P24</f>
        <v>1.4066</v>
      </c>
      <c r="F309" s="76">
        <f>3!J24</f>
        <v>39.9167</v>
      </c>
      <c r="G309" s="76">
        <f>3!L24</f>
        <v>0.4499</v>
      </c>
      <c r="H309" s="76">
        <f>(D309-F309)/SQRT((E309*E309)+(G309*G309))</f>
        <v>-0.23083719188908727</v>
      </c>
      <c r="I309" s="76">
        <v>1.96</v>
      </c>
      <c r="J309" s="19" t="str">
        <f>IF((ABS(H309))&gt;=I309,"Significant","Not")</f>
        <v>Not</v>
      </c>
      <c r="K309" s="19" t="str">
        <f>IF((ABS(D309-F309))&gt;=5,"Report","Not")</f>
        <v>Not</v>
      </c>
    </row>
    <row r="310" spans="2:11" ht="12.75">
      <c r="B310" s="19">
        <v>3115</v>
      </c>
      <c r="C310" s="40" t="s">
        <v>30</v>
      </c>
      <c r="D310" s="76">
        <f>3!N25</f>
        <v>42.6109</v>
      </c>
      <c r="E310" s="76">
        <f>3!P25</f>
        <v>1.5641</v>
      </c>
      <c r="F310" s="76">
        <f>3!J25</f>
        <v>43.8171</v>
      </c>
      <c r="G310" s="76">
        <f>3!L25</f>
        <v>0.5301</v>
      </c>
      <c r="H310" s="76">
        <f>(D310-F310)/SQRT((E310*E310)+(G310*G310))</f>
        <v>-0.7303713452532953</v>
      </c>
      <c r="I310" s="76">
        <v>1.96</v>
      </c>
      <c r="J310" s="19" t="str">
        <f>IF((ABS(H310))&gt;=I310,"Significant","Not")</f>
        <v>Not</v>
      </c>
      <c r="K310" s="19" t="str">
        <f>IF((ABS(D310-F310))&gt;=5,"Report","Not")</f>
        <v>Not</v>
      </c>
    </row>
    <row r="311" spans="2:3" ht="12.75">
      <c r="B311" s="19">
        <v>3116</v>
      </c>
      <c r="C311" s="30" t="s">
        <v>35</v>
      </c>
    </row>
    <row r="312" spans="2:11" ht="12.75">
      <c r="B312" s="19">
        <v>3117</v>
      </c>
      <c r="C312" s="40" t="s">
        <v>31</v>
      </c>
      <c r="D312" s="76">
        <f>3!N27</f>
        <v>75.5677</v>
      </c>
      <c r="E312" s="76">
        <f>3!P27</f>
        <v>1.356</v>
      </c>
      <c r="F312" s="76">
        <f>3!J27</f>
        <v>64.3845</v>
      </c>
      <c r="G312" s="76">
        <f>3!L27</f>
        <v>0.4476</v>
      </c>
      <c r="H312" s="76">
        <f>(D312-F312)/SQRT((E312*E312)+(G312*G312))</f>
        <v>7.8315688799144265</v>
      </c>
      <c r="I312" s="76">
        <v>1.96</v>
      </c>
      <c r="J312" s="19" t="str">
        <f>IF((ABS(H312))&gt;=I312,"Significant","Not")</f>
        <v>Significant</v>
      </c>
      <c r="K312" s="19" t="str">
        <f>IF((ABS(D312-F312))&gt;=5,"Report","Not")</f>
        <v>Report</v>
      </c>
    </row>
    <row r="313" spans="2:11" ht="12.75">
      <c r="B313" s="19">
        <v>3118</v>
      </c>
      <c r="C313" s="40" t="s">
        <v>32</v>
      </c>
      <c r="D313" s="76">
        <f>3!N28</f>
        <v>22.6868</v>
      </c>
      <c r="E313" s="76">
        <f>3!P28</f>
        <v>1.3345</v>
      </c>
      <c r="F313" s="76">
        <f>3!J28</f>
        <v>31.973</v>
      </c>
      <c r="G313" s="76">
        <f>3!L28</f>
        <v>0.4523</v>
      </c>
      <c r="H313" s="76">
        <f>(D313-F313)/SQRT((E313*E313)+(G313*G313))</f>
        <v>-6.590325361905591</v>
      </c>
      <c r="I313" s="76">
        <v>1.96</v>
      </c>
      <c r="J313" s="19" t="str">
        <f>IF((ABS(H313))&gt;=I313,"Significant","Not")</f>
        <v>Significant</v>
      </c>
      <c r="K313" s="19" t="str">
        <f>IF((ABS(D313-F313))&gt;=5,"Report","Not")</f>
        <v>Report</v>
      </c>
    </row>
    <row r="314" spans="2:11" s="129" customFormat="1" ht="12.75">
      <c r="B314" s="130">
        <v>3119</v>
      </c>
      <c r="C314" s="133" t="s">
        <v>33</v>
      </c>
      <c r="D314" s="132">
        <f>3!N29</f>
        <v>1.7455</v>
      </c>
      <c r="E314" s="132">
        <f>3!P29</f>
        <v>0.2749</v>
      </c>
      <c r="F314" s="132">
        <f>3!J29</f>
        <v>3.6425</v>
      </c>
      <c r="G314" s="132">
        <f>3!L29</f>
        <v>0.187</v>
      </c>
      <c r="H314" s="132">
        <f>(D314-F314)/SQRT((E314*E314)+(G314*G314))</f>
        <v>-5.705708045640969</v>
      </c>
      <c r="I314" s="132">
        <v>1.96</v>
      </c>
      <c r="J314" s="130" t="str">
        <f>IF((ABS(H314))&gt;=I314,"Significant","Not")</f>
        <v>Significant</v>
      </c>
      <c r="K314" s="130" t="str">
        <f>IF((ABS(D314-F314))&gt;=5,"Report","Not")</f>
        <v>Not</v>
      </c>
    </row>
    <row r="315" spans="2:3" ht="12.75">
      <c r="B315" s="19">
        <v>3120</v>
      </c>
      <c r="C315" s="7" t="s">
        <v>46</v>
      </c>
    </row>
    <row r="316" spans="2:11" ht="12.75">
      <c r="B316" s="19">
        <v>3121</v>
      </c>
      <c r="C316" s="17" t="s">
        <v>47</v>
      </c>
      <c r="D316" s="76">
        <f>3!N31</f>
        <v>25.2239</v>
      </c>
      <c r="E316" s="76">
        <f>3!P31</f>
        <v>1.3997</v>
      </c>
      <c r="F316" s="76">
        <f>3!J31</f>
        <v>17.8711</v>
      </c>
      <c r="G316" s="76">
        <f>3!L31</f>
        <v>0.4015</v>
      </c>
      <c r="H316" s="76">
        <f>(D316-F316)/SQRT((E316*E316)+(G316*G316))</f>
        <v>5.049492274222023</v>
      </c>
      <c r="I316" s="76">
        <v>1.96</v>
      </c>
      <c r="J316" s="19" t="str">
        <f>IF((ABS(H316))&gt;=I316,"Significant","Not")</f>
        <v>Significant</v>
      </c>
      <c r="K316" s="19" t="str">
        <f>IF((ABS(D316-F316))&gt;=5,"Report","Not")</f>
        <v>Report</v>
      </c>
    </row>
    <row r="317" spans="2:11" s="129" customFormat="1" ht="12.75">
      <c r="B317" s="130">
        <v>3122</v>
      </c>
      <c r="C317" s="133" t="s">
        <v>48</v>
      </c>
      <c r="D317" s="132">
        <f>3!N32</f>
        <v>49.5186</v>
      </c>
      <c r="E317" s="132">
        <f>3!P32</f>
        <v>1.5564</v>
      </c>
      <c r="F317" s="132">
        <f>3!J32</f>
        <v>45.4856</v>
      </c>
      <c r="G317" s="132">
        <f>3!L32</f>
        <v>0.5374</v>
      </c>
      <c r="H317" s="132">
        <f>(D317-F317)/SQRT((E317*E317)+(G317*G317))</f>
        <v>2.4493399627235997</v>
      </c>
      <c r="I317" s="132">
        <v>1.96</v>
      </c>
      <c r="J317" s="130" t="str">
        <f>IF((ABS(H317))&gt;=I317,"Significant","Not")</f>
        <v>Significant</v>
      </c>
      <c r="K317" s="130" t="str">
        <f>IF((ABS(D317-F317))&gt;=5,"Report","Not")</f>
        <v>Not</v>
      </c>
    </row>
    <row r="318" spans="2:11" ht="12.75">
      <c r="B318" s="19">
        <v>3123</v>
      </c>
      <c r="C318" s="17" t="s">
        <v>49</v>
      </c>
      <c r="D318" s="76">
        <f>3!N33</f>
        <v>20.3832</v>
      </c>
      <c r="E318" s="76">
        <f>3!P33</f>
        <v>1.231</v>
      </c>
      <c r="F318" s="76">
        <f>3!J33</f>
        <v>28.8413</v>
      </c>
      <c r="G318" s="76">
        <f>3!L33</f>
        <v>0.4733</v>
      </c>
      <c r="H318" s="76">
        <f>(D318-F318)/SQRT((E318*E318)+(G318*G318))</f>
        <v>-6.413223011918333</v>
      </c>
      <c r="I318" s="76">
        <v>1.96</v>
      </c>
      <c r="J318" s="19" t="str">
        <f>IF((ABS(H318))&gt;=I318,"Significant","Not")</f>
        <v>Significant</v>
      </c>
      <c r="K318" s="19" t="str">
        <f>IF((ABS(D318-F318))&gt;=5,"Report","Not")</f>
        <v>Report</v>
      </c>
    </row>
    <row r="319" spans="2:11" s="129" customFormat="1" ht="12.75">
      <c r="B319" s="130">
        <v>3124</v>
      </c>
      <c r="C319" s="133" t="s">
        <v>50</v>
      </c>
      <c r="D319" s="132">
        <f>3!N34</f>
        <v>4.8743</v>
      </c>
      <c r="E319" s="132">
        <f>3!P34</f>
        <v>0.7374</v>
      </c>
      <c r="F319" s="132">
        <f>3!J34</f>
        <v>7.8019</v>
      </c>
      <c r="G319" s="132">
        <f>3!L34</f>
        <v>0.3423</v>
      </c>
      <c r="H319" s="132">
        <f>(D319-F319)/SQRT((E319*E319)+(G319*G319))</f>
        <v>-3.601095563594834</v>
      </c>
      <c r="I319" s="132">
        <v>1.96</v>
      </c>
      <c r="J319" s="130" t="str">
        <f>IF((ABS(H319))&gt;=I319,"Significant","Not")</f>
        <v>Significant</v>
      </c>
      <c r="K319" s="130" t="str">
        <f>IF((ABS(D319-F319))&gt;=5,"Report","Not")</f>
        <v>Not</v>
      </c>
    </row>
    <row r="320" spans="2:3" ht="12.75">
      <c r="B320" s="19">
        <v>3125</v>
      </c>
      <c r="C320" s="87" t="s">
        <v>4</v>
      </c>
    </row>
    <row r="321" spans="2:11" ht="12.75">
      <c r="B321" s="19">
        <v>3126</v>
      </c>
      <c r="C321" s="40" t="s">
        <v>5</v>
      </c>
      <c r="D321" s="76">
        <f>3!N36</f>
        <v>14.8149</v>
      </c>
      <c r="E321" s="76">
        <f>3!P36</f>
        <v>1.1976</v>
      </c>
      <c r="F321" s="76">
        <f>3!J36</f>
        <v>35.5725</v>
      </c>
      <c r="G321" s="76">
        <f>3!L36</f>
        <v>0.2516</v>
      </c>
      <c r="H321" s="76">
        <f>(D321-F321)/SQRT((E321*E321)+(G321*G321))</f>
        <v>-16.962377204122074</v>
      </c>
      <c r="I321" s="76">
        <v>1.96</v>
      </c>
      <c r="J321" s="19" t="str">
        <f>IF((ABS(H321))&gt;=I321,"Significant","Not")</f>
        <v>Significant</v>
      </c>
      <c r="K321" s="19" t="str">
        <f>IF((ABS(D321-F321))&gt;=5,"Report","Not")</f>
        <v>Report</v>
      </c>
    </row>
    <row r="322" spans="2:11" s="129" customFormat="1" ht="12.75">
      <c r="B322" s="130">
        <v>3127</v>
      </c>
      <c r="C322" s="134" t="s">
        <v>19</v>
      </c>
      <c r="D322" s="132">
        <f>3!N37</f>
        <v>27.4567</v>
      </c>
      <c r="E322" s="132">
        <f>3!P37</f>
        <v>1.3948</v>
      </c>
      <c r="F322" s="132">
        <f>3!J37</f>
        <v>30.6066</v>
      </c>
      <c r="G322" s="132">
        <f>3!L37</f>
        <v>0.4652</v>
      </c>
      <c r="H322" s="132">
        <f>(D322-F322)/SQRT((E322*E322)+(G322*G322))</f>
        <v>-2.142304338937607</v>
      </c>
      <c r="I322" s="132">
        <v>1.96</v>
      </c>
      <c r="J322" s="130" t="str">
        <f>IF((ABS(H322))&gt;=I322,"Significant","Not")</f>
        <v>Significant</v>
      </c>
      <c r="K322" s="130" t="str">
        <f>IF((ABS(D322-F322))&gt;=5,"Report","Not")</f>
        <v>Not</v>
      </c>
    </row>
    <row r="323" spans="2:11" s="129" customFormat="1" ht="12.75">
      <c r="B323" s="130">
        <v>3128</v>
      </c>
      <c r="C323" s="134" t="s">
        <v>20</v>
      </c>
      <c r="D323" s="132">
        <f>3!N38</f>
        <v>19.3824</v>
      </c>
      <c r="E323" s="132">
        <f>3!P38</f>
        <v>1.211</v>
      </c>
      <c r="F323" s="132">
        <f>3!J38</f>
        <v>16.7931</v>
      </c>
      <c r="G323" s="132">
        <f>3!L38</f>
        <v>0.3942</v>
      </c>
      <c r="H323" s="132">
        <f>(D323-F323)/SQRT((E323*E323)+(G323*G323))</f>
        <v>2.03314510100747</v>
      </c>
      <c r="I323" s="132">
        <v>1.96</v>
      </c>
      <c r="J323" s="130" t="str">
        <f>IF((ABS(H323))&gt;=I323,"Significant","Not")</f>
        <v>Significant</v>
      </c>
      <c r="K323" s="130" t="str">
        <f>IF((ABS(D323-F323))&gt;=5,"Report","Not")</f>
        <v>Not</v>
      </c>
    </row>
    <row r="324" spans="2:11" ht="12.75">
      <c r="B324" s="19">
        <v>3129</v>
      </c>
      <c r="C324" s="40" t="s">
        <v>21</v>
      </c>
      <c r="D324" s="76">
        <f>3!N39</f>
        <v>38.3461</v>
      </c>
      <c r="E324" s="76">
        <f>3!P39</f>
        <v>1.4039</v>
      </c>
      <c r="F324" s="76">
        <f>3!J39</f>
        <v>17.0278</v>
      </c>
      <c r="G324" s="76">
        <f>3!L39</f>
        <v>0.4214</v>
      </c>
      <c r="H324" s="76">
        <f>(D324-F324)/SQRT((E324*E324)+(G324*G324))</f>
        <v>14.54398973646881</v>
      </c>
      <c r="I324" s="76">
        <v>1.96</v>
      </c>
      <c r="J324" s="19" t="str">
        <f>IF((ABS(H324))&gt;=I324,"Significant","Not")</f>
        <v>Significant</v>
      </c>
      <c r="K324" s="19" t="str">
        <f>IF((ABS(D324-F324))&gt;=5,"Report","Not")</f>
        <v>Report</v>
      </c>
    </row>
    <row r="325" spans="2:3" ht="12.75">
      <c r="B325" s="19">
        <v>3130</v>
      </c>
      <c r="C325" s="87" t="s">
        <v>57</v>
      </c>
    </row>
    <row r="326" spans="2:11" ht="12.75">
      <c r="B326" s="19">
        <v>3131</v>
      </c>
      <c r="C326" s="40" t="s">
        <v>26</v>
      </c>
      <c r="D326" s="76">
        <f>3!N41</f>
        <v>17.8234</v>
      </c>
      <c r="E326" s="76">
        <f>3!P41</f>
        <v>1.1481</v>
      </c>
      <c r="F326" s="76">
        <f>3!J41</f>
        <v>38.9852</v>
      </c>
      <c r="G326" s="76">
        <f>3!L41</f>
        <v>0.4643</v>
      </c>
      <c r="H326" s="76">
        <f>(D326-F326)/SQRT((E326*E326)+(G326*G326))</f>
        <v>-17.087607113012883</v>
      </c>
      <c r="I326" s="76">
        <v>1.96</v>
      </c>
      <c r="J326" s="19" t="str">
        <f>IF((ABS(H326))&gt;=I326,"Significant","Not")</f>
        <v>Significant</v>
      </c>
      <c r="K326" s="19" t="str">
        <f>IF((ABS(D326-F326))&gt;=5,"Report","Not")</f>
        <v>Report</v>
      </c>
    </row>
    <row r="327" spans="2:11" ht="12.75">
      <c r="B327" s="19">
        <v>3132</v>
      </c>
      <c r="C327" s="40" t="s">
        <v>24</v>
      </c>
      <c r="D327" s="76">
        <f>3!N42</f>
        <v>23.2416</v>
      </c>
      <c r="E327" s="76">
        <f>3!P42</f>
        <v>1.1927</v>
      </c>
      <c r="F327" s="76">
        <f>3!J42</f>
        <v>30.9667</v>
      </c>
      <c r="G327" s="76">
        <f>3!L42</f>
        <v>0.4781</v>
      </c>
      <c r="H327" s="76">
        <f>(D327-F327)/SQRT((E327*E327)+(G327*G327))</f>
        <v>-6.011955049008967</v>
      </c>
      <c r="I327" s="76">
        <v>1.96</v>
      </c>
      <c r="J327" s="19" t="str">
        <f>IF((ABS(H327))&gt;=I327,"Significant","Not")</f>
        <v>Significant</v>
      </c>
      <c r="K327" s="19" t="str">
        <f>IF((ABS(D327-F327))&gt;=5,"Report","Not")</f>
        <v>Report</v>
      </c>
    </row>
    <row r="328" spans="2:11" ht="12.75">
      <c r="B328" s="19">
        <v>3133</v>
      </c>
      <c r="C328" s="40" t="s">
        <v>23</v>
      </c>
      <c r="D328" s="76">
        <f>3!N43</f>
        <v>26.5573</v>
      </c>
      <c r="E328" s="76">
        <f>3!P43</f>
        <v>1.2842</v>
      </c>
      <c r="F328" s="76">
        <f>3!J43</f>
        <v>15.1756</v>
      </c>
      <c r="G328" s="76">
        <f>3!L43</f>
        <v>0.3257</v>
      </c>
      <c r="H328" s="76">
        <f>(D328-F328)/SQRT((E328*E328)+(G328*G328))</f>
        <v>8.590879497309487</v>
      </c>
      <c r="I328" s="76">
        <v>1.96</v>
      </c>
      <c r="J328" s="19" t="str">
        <f>IF((ABS(H328))&gt;=I328,"Significant","Not")</f>
        <v>Significant</v>
      </c>
      <c r="K328" s="19" t="str">
        <f>IF((ABS(D328-F328))&gt;=5,"Report","Not")</f>
        <v>Report</v>
      </c>
    </row>
    <row r="329" spans="2:11" ht="12.75">
      <c r="B329" s="19">
        <v>3134</v>
      </c>
      <c r="C329" s="40" t="s">
        <v>22</v>
      </c>
      <c r="D329" s="76">
        <f>3!N44</f>
        <v>32.3776</v>
      </c>
      <c r="E329" s="76">
        <f>3!P44</f>
        <v>1.1951</v>
      </c>
      <c r="F329" s="76">
        <f>3!J44</f>
        <v>14.8726</v>
      </c>
      <c r="G329" s="76">
        <f>3!L44</f>
        <v>0.4005</v>
      </c>
      <c r="H329" s="76">
        <f>(D329-F329)/SQRT((E329*E329)+(G329*G329))</f>
        <v>13.888202890351591</v>
      </c>
      <c r="I329" s="76">
        <v>1.96</v>
      </c>
      <c r="J329" s="19" t="str">
        <f>IF((ABS(H329))&gt;=I329,"Significant","Not")</f>
        <v>Significant</v>
      </c>
      <c r="K329" s="19" t="str">
        <f>IF((ABS(D329-F329))&gt;=5,"Report","Not")</f>
        <v>Report</v>
      </c>
    </row>
    <row r="330" spans="2:3" ht="12.75">
      <c r="B330" s="19">
        <v>3135</v>
      </c>
      <c r="C330" s="87" t="s">
        <v>6</v>
      </c>
    </row>
    <row r="331" spans="2:11" ht="12.75">
      <c r="B331" s="19">
        <v>3136</v>
      </c>
      <c r="C331" s="40" t="s">
        <v>304</v>
      </c>
      <c r="D331" s="76">
        <f>3!N46</f>
        <v>87.2084</v>
      </c>
      <c r="E331" s="76">
        <f>3!P46</f>
        <v>1.0342</v>
      </c>
      <c r="F331" s="76">
        <f>3!J46</f>
        <v>73.2496</v>
      </c>
      <c r="G331" s="76">
        <f>3!L46</f>
        <v>0.2754</v>
      </c>
      <c r="H331" s="76">
        <f>(D331-F331)/SQRT((E331*E331)+(G331*G331))</f>
        <v>13.04267551107084</v>
      </c>
      <c r="I331" s="76">
        <v>1.96</v>
      </c>
      <c r="J331" s="19" t="str">
        <f>IF((ABS(H331))&gt;=I331,"Significant","Not")</f>
        <v>Significant</v>
      </c>
      <c r="K331" s="19" t="str">
        <f>IF((ABS(D331-F331))&gt;=5,"Report","Not")</f>
        <v>Report</v>
      </c>
    </row>
    <row r="332" spans="2:11" ht="12.75" hidden="1">
      <c r="B332" s="19">
        <v>3137</v>
      </c>
      <c r="C332" s="40" t="s">
        <v>64</v>
      </c>
      <c r="D332" s="76">
        <f>3!N47</f>
        <v>8.9839</v>
      </c>
      <c r="E332" s="76">
        <f>3!P47</f>
        <v>0.9056</v>
      </c>
      <c r="F332" s="76">
        <f>3!J47</f>
        <v>12.7852</v>
      </c>
      <c r="G332" s="76">
        <f>3!L47</f>
        <v>0.3818</v>
      </c>
      <c r="H332" s="76">
        <f>(D332-F332)/SQRT((E332*E332)+(G332*G332))</f>
        <v>-3.8678531271813403</v>
      </c>
      <c r="I332" s="76">
        <v>1.96</v>
      </c>
      <c r="J332" s="19" t="str">
        <f>IF((ABS(H332))&gt;=I332,"Significant","Not")</f>
        <v>Significant</v>
      </c>
      <c r="K332" s="19" t="str">
        <f>IF((ABS(D332-F332))&gt;=5,"Report","Not")</f>
        <v>Not</v>
      </c>
    </row>
    <row r="333" spans="2:11" ht="12.75">
      <c r="B333" s="19">
        <v>3138</v>
      </c>
      <c r="C333" s="17" t="s">
        <v>25</v>
      </c>
      <c r="D333" s="76">
        <f>3!N48</f>
        <v>12.7916</v>
      </c>
      <c r="E333" s="76">
        <f>3!P48</f>
        <v>1.0342</v>
      </c>
      <c r="F333" s="76">
        <f>3!J48</f>
        <v>26.7504</v>
      </c>
      <c r="G333" s="76">
        <f>3!L48</f>
        <v>0.2754</v>
      </c>
      <c r="H333" s="76">
        <f>(D333-F333)/SQRT((E333*E333)+(G333*G333))</f>
        <v>-13.042675511070842</v>
      </c>
      <c r="I333" s="76">
        <v>1.96</v>
      </c>
      <c r="J333" s="19" t="str">
        <f>IF((ABS(H333))&gt;=I333,"Significant","Not")</f>
        <v>Significant</v>
      </c>
      <c r="K333" s="19" t="str">
        <f>IF((ABS(D333-F333))&gt;=5,"Report","Not")</f>
        <v>Report</v>
      </c>
    </row>
    <row r="334" spans="2:3" ht="12.75">
      <c r="B334" s="19">
        <v>3139</v>
      </c>
      <c r="C334" s="81" t="s">
        <v>74</v>
      </c>
    </row>
    <row r="335" spans="2:11" ht="12.75">
      <c r="B335" s="19">
        <v>3140</v>
      </c>
      <c r="C335" s="17" t="s">
        <v>75</v>
      </c>
      <c r="D335" s="76">
        <f>3!N50</f>
        <v>25.7852</v>
      </c>
      <c r="E335" s="76">
        <f>3!P50</f>
        <v>1.1015</v>
      </c>
      <c r="F335" s="76">
        <f>3!J50</f>
        <v>19.8891</v>
      </c>
      <c r="G335" s="76">
        <f>3!L50</f>
        <v>0.2601</v>
      </c>
      <c r="H335" s="76">
        <f>(D335-F335)/SQRT((E335*E335)+(G335*G335))</f>
        <v>5.20952383677556</v>
      </c>
      <c r="I335" s="76">
        <v>1.96</v>
      </c>
      <c r="J335" s="19" t="str">
        <f>IF((ABS(H335))&gt;=I335,"Significant","Not")</f>
        <v>Significant</v>
      </c>
      <c r="K335" s="19" t="str">
        <f>IF((ABS(D335-F335))&gt;=5,"Report","Not")</f>
        <v>Report</v>
      </c>
    </row>
    <row r="336" spans="2:11" s="129" customFormat="1" ht="12.75">
      <c r="B336" s="130">
        <v>3141</v>
      </c>
      <c r="C336" s="133" t="s">
        <v>76</v>
      </c>
      <c r="D336" s="132">
        <f>3!N51</f>
        <v>32.1544</v>
      </c>
      <c r="E336" s="132">
        <f>3!P51</f>
        <v>1.1825</v>
      </c>
      <c r="F336" s="132">
        <f>3!J51</f>
        <v>34.7354</v>
      </c>
      <c r="G336" s="132">
        <f>3!L51</f>
        <v>0.2704</v>
      </c>
      <c r="H336" s="132">
        <f>(D336-F336)/SQRT((E336*E336)+(G336*G336))</f>
        <v>-2.1277437400944654</v>
      </c>
      <c r="I336" s="132">
        <v>1.96</v>
      </c>
      <c r="J336" s="130" t="str">
        <f>IF((ABS(H336))&gt;=I336,"Significant","Not")</f>
        <v>Significant</v>
      </c>
      <c r="K336" s="130" t="str">
        <f>IF((ABS(D336-F336))&gt;=5,"Report","Not")</f>
        <v>Not</v>
      </c>
    </row>
    <row r="337" spans="2:11" ht="12.75">
      <c r="B337" s="19">
        <v>3142</v>
      </c>
      <c r="C337" s="17" t="s">
        <v>77</v>
      </c>
      <c r="D337" s="76">
        <f>3!N52</f>
        <v>26.215</v>
      </c>
      <c r="E337" s="76">
        <f>3!P52</f>
        <v>1.274</v>
      </c>
      <c r="F337" s="76">
        <f>3!J52</f>
        <v>23.8285</v>
      </c>
      <c r="G337" s="76">
        <f>3!L52</f>
        <v>0.2755</v>
      </c>
      <c r="H337" s="76">
        <f>(D337-F337)/SQRT((E337*E337)+(G337*G337))</f>
        <v>1.8309133222936629</v>
      </c>
      <c r="I337" s="76">
        <v>1.96</v>
      </c>
      <c r="J337" s="19" t="str">
        <f>IF((ABS(H337))&gt;=I337,"Significant","Not")</f>
        <v>Not</v>
      </c>
      <c r="K337" s="19" t="str">
        <f>IF((ABS(D337-F337))&gt;=5,"Report","Not")</f>
        <v>Not</v>
      </c>
    </row>
    <row r="338" spans="2:11" ht="12.75">
      <c r="B338" s="19">
        <v>3143</v>
      </c>
      <c r="C338" s="17" t="s">
        <v>78</v>
      </c>
      <c r="D338" s="76">
        <f>3!N53</f>
        <v>15.8453</v>
      </c>
      <c r="E338" s="76">
        <f>3!P53</f>
        <v>0.9483</v>
      </c>
      <c r="F338" s="76">
        <f>3!J53</f>
        <v>21.547</v>
      </c>
      <c r="G338" s="76">
        <f>3!L53</f>
        <v>0.2539</v>
      </c>
      <c r="H338" s="76">
        <f>(D338-F338)/SQRT((E338*E338)+(G338*G338))</f>
        <v>-5.807976473909253</v>
      </c>
      <c r="I338" s="76">
        <v>1.96</v>
      </c>
      <c r="J338" s="19" t="str">
        <f>IF((ABS(H338))&gt;=I338,"Significant","Not")</f>
        <v>Significant</v>
      </c>
      <c r="K338" s="19" t="str">
        <f>IF((ABS(D338-F338))&gt;=5,"Report","Not")</f>
        <v>Report</v>
      </c>
    </row>
    <row r="339" spans="2:3" ht="12.75">
      <c r="B339" s="19"/>
      <c r="C339" s="81"/>
    </row>
    <row r="340" spans="1:3" ht="12.75">
      <c r="A340" s="80" t="s">
        <v>280</v>
      </c>
      <c r="C340" s="81"/>
    </row>
    <row r="341" spans="2:3" ht="12.75">
      <c r="B341" s="83" t="s">
        <v>130</v>
      </c>
      <c r="C341" s="84"/>
    </row>
    <row r="342" spans="2:11" ht="12.75">
      <c r="B342" s="19">
        <v>3144</v>
      </c>
      <c r="C342" s="84" t="s">
        <v>136</v>
      </c>
      <c r="D342" s="85" t="s">
        <v>271</v>
      </c>
      <c r="E342" s="85" t="s">
        <v>272</v>
      </c>
      <c r="F342" s="85" t="s">
        <v>274</v>
      </c>
      <c r="G342" s="85" t="s">
        <v>275</v>
      </c>
      <c r="H342" s="85" t="s">
        <v>135</v>
      </c>
      <c r="I342" s="85" t="s">
        <v>176</v>
      </c>
      <c r="J342" s="85" t="s">
        <v>177</v>
      </c>
      <c r="K342" s="30" t="s">
        <v>299</v>
      </c>
    </row>
    <row r="343" spans="2:3" ht="12.75">
      <c r="B343" s="19">
        <v>3145</v>
      </c>
      <c r="C343" s="30" t="s">
        <v>40</v>
      </c>
    </row>
    <row r="344" spans="2:11" ht="12.75">
      <c r="B344" s="19">
        <v>3146</v>
      </c>
      <c r="C344" s="17" t="s">
        <v>11</v>
      </c>
      <c r="D344" s="76">
        <f>3!V8</f>
        <v>43.3471</v>
      </c>
      <c r="E344" s="76">
        <f>3!X8</f>
        <v>3.0627</v>
      </c>
      <c r="F344" s="76">
        <f>3!Y8</f>
        <v>47.415</v>
      </c>
      <c r="G344" s="76">
        <f>3!AA8</f>
        <v>0.2055</v>
      </c>
      <c r="H344" s="76">
        <f aca="true" t="shared" si="35" ref="H344:H349">(D344-F344)/SQRT((E344*E344)+(G344*G344))</f>
        <v>-1.3252273373261698</v>
      </c>
      <c r="I344" s="76">
        <v>1.96</v>
      </c>
      <c r="J344" s="19" t="str">
        <f aca="true" t="shared" si="36" ref="J344:J349">IF((ABS(H344))&gt;=I344,"Significant","Not")</f>
        <v>Not</v>
      </c>
      <c r="K344" s="19" t="str">
        <f aca="true" t="shared" si="37" ref="K344:K349">IF((ABS(D344-F344))&gt;=5,"Report","Not")</f>
        <v>Not</v>
      </c>
    </row>
    <row r="345" spans="2:11" ht="12.75">
      <c r="B345" s="19">
        <v>3147</v>
      </c>
      <c r="C345" s="38" t="s">
        <v>36</v>
      </c>
      <c r="D345" s="76">
        <f>3!V9</f>
        <v>8.985</v>
      </c>
      <c r="E345" s="76">
        <f>3!X9</f>
        <v>2.0639</v>
      </c>
      <c r="F345" s="76">
        <f>3!Y9</f>
        <v>6.9693</v>
      </c>
      <c r="G345" s="76">
        <f>3!AA9</f>
        <v>0.1017</v>
      </c>
      <c r="H345" s="76">
        <f t="shared" si="35"/>
        <v>0.9754626183018009</v>
      </c>
      <c r="I345" s="76">
        <v>1.96</v>
      </c>
      <c r="J345" s="19" t="str">
        <f t="shared" si="36"/>
        <v>Not</v>
      </c>
      <c r="K345" s="19" t="str">
        <f t="shared" si="37"/>
        <v>Not</v>
      </c>
    </row>
    <row r="346" spans="2:11" ht="12.75">
      <c r="B346" s="19">
        <v>3148</v>
      </c>
      <c r="C346" s="39" t="s">
        <v>37</v>
      </c>
      <c r="D346" s="76">
        <f>3!V10</f>
        <v>19.6891</v>
      </c>
      <c r="E346" s="76">
        <f>3!X10</f>
        <v>2.5013</v>
      </c>
      <c r="F346" s="76">
        <f>3!Y10</f>
        <v>23.6064</v>
      </c>
      <c r="G346" s="76">
        <f>3!AA10</f>
        <v>0.1749</v>
      </c>
      <c r="H346" s="76">
        <f t="shared" si="35"/>
        <v>-1.5622910153445735</v>
      </c>
      <c r="I346" s="76">
        <v>1.96</v>
      </c>
      <c r="J346" s="19" t="str">
        <f t="shared" si="36"/>
        <v>Not</v>
      </c>
      <c r="K346" s="19" t="str">
        <f t="shared" si="37"/>
        <v>Not</v>
      </c>
    </row>
    <row r="347" spans="2:11" ht="12.75">
      <c r="B347" s="19">
        <v>3149</v>
      </c>
      <c r="C347" s="39" t="s">
        <v>38</v>
      </c>
      <c r="D347" s="76">
        <f>3!V11</f>
        <v>14.6729</v>
      </c>
      <c r="E347" s="76">
        <f>3!X11</f>
        <v>2.2989</v>
      </c>
      <c r="F347" s="76">
        <f>3!Y11</f>
        <v>16.8392</v>
      </c>
      <c r="G347" s="76">
        <f>3!AA11</f>
        <v>0.1388</v>
      </c>
      <c r="H347" s="76">
        <f t="shared" si="35"/>
        <v>-0.9406073799495631</v>
      </c>
      <c r="I347" s="76">
        <v>1.96</v>
      </c>
      <c r="J347" s="19" t="str">
        <f t="shared" si="36"/>
        <v>Not</v>
      </c>
      <c r="K347" s="19" t="str">
        <f t="shared" si="37"/>
        <v>Not</v>
      </c>
    </row>
    <row r="348" spans="2:11" ht="12.75">
      <c r="B348" s="19">
        <v>3150</v>
      </c>
      <c r="C348" s="17" t="s">
        <v>10</v>
      </c>
      <c r="D348" s="76">
        <f>3!V12</f>
        <v>27.7641</v>
      </c>
      <c r="E348" s="76">
        <f>3!X12</f>
        <v>3.4269</v>
      </c>
      <c r="F348" s="76">
        <f>3!Y12</f>
        <v>24.6919</v>
      </c>
      <c r="G348" s="76">
        <f>3!AA12</f>
        <v>0.1637</v>
      </c>
      <c r="H348" s="76">
        <f t="shared" si="35"/>
        <v>0.8954742706090308</v>
      </c>
      <c r="I348" s="76">
        <v>1.96</v>
      </c>
      <c r="J348" s="19" t="str">
        <f t="shared" si="36"/>
        <v>Not</v>
      </c>
      <c r="K348" s="19" t="str">
        <f t="shared" si="37"/>
        <v>Not</v>
      </c>
    </row>
    <row r="349" spans="2:11" ht="12.75">
      <c r="B349" s="19">
        <v>3151</v>
      </c>
      <c r="C349" s="17" t="s">
        <v>39</v>
      </c>
      <c r="D349" s="76">
        <f>3!V13</f>
        <v>28.8888</v>
      </c>
      <c r="E349" s="76">
        <f>3!X13</f>
        <v>3.833</v>
      </c>
      <c r="F349" s="76">
        <f>3!Y13</f>
        <v>27.8932</v>
      </c>
      <c r="G349" s="76">
        <f>3!AA13</f>
        <v>0.2247</v>
      </c>
      <c r="H349" s="76">
        <f t="shared" si="35"/>
        <v>0.25929915448852936</v>
      </c>
      <c r="I349" s="76">
        <v>1.96</v>
      </c>
      <c r="J349" s="19" t="str">
        <f t="shared" si="36"/>
        <v>Not</v>
      </c>
      <c r="K349" s="19" t="str">
        <f t="shared" si="37"/>
        <v>Not</v>
      </c>
    </row>
    <row r="350" spans="2:3" ht="12.75">
      <c r="B350" s="19">
        <v>3152</v>
      </c>
      <c r="C350" s="87" t="s">
        <v>2</v>
      </c>
    </row>
    <row r="351" spans="2:11" ht="12.75">
      <c r="B351" s="19">
        <v>3153</v>
      </c>
      <c r="C351" s="40" t="s">
        <v>13</v>
      </c>
      <c r="D351" s="76">
        <f>3!V15</f>
        <v>76.9544</v>
      </c>
      <c r="E351" s="76">
        <f>3!X15</f>
        <v>3.8839</v>
      </c>
      <c r="F351" s="76">
        <f>3!Y15</f>
        <v>60.9093</v>
      </c>
      <c r="G351" s="76">
        <f>3!AA15</f>
        <v>0.399</v>
      </c>
      <c r="H351" s="76">
        <f>(D351-F351)/SQRT((E351*E351)+(G351*G351))</f>
        <v>4.109553744407395</v>
      </c>
      <c r="I351" s="76">
        <v>1.96</v>
      </c>
      <c r="J351" s="19" t="str">
        <f>IF((ABS(H351))&gt;=I351,"Significant","Not")</f>
        <v>Significant</v>
      </c>
      <c r="K351" s="19" t="str">
        <f>IF((ABS(D351-F351))&gt;=5,"Report","Not")</f>
        <v>Report</v>
      </c>
    </row>
    <row r="352" spans="2:11" ht="12.75">
      <c r="B352" s="19">
        <v>3154</v>
      </c>
      <c r="C352" s="40" t="s">
        <v>14</v>
      </c>
      <c r="D352" s="76">
        <f>3!V16</f>
        <v>9.3907</v>
      </c>
      <c r="E352" s="76">
        <f>3!X16</f>
        <v>2.8708</v>
      </c>
      <c r="F352" s="76">
        <f>3!Y16</f>
        <v>16.2852</v>
      </c>
      <c r="G352" s="76">
        <f>3!AA16</f>
        <v>0.1508</v>
      </c>
      <c r="H352" s="76">
        <f>(D352-F352)/SQRT((E352*E352)+(G352*G352))</f>
        <v>-2.3982888702969345</v>
      </c>
      <c r="I352" s="76">
        <v>1.96</v>
      </c>
      <c r="J352" s="19" t="str">
        <f>IF((ABS(H352))&gt;=I352,"Significant","Not")</f>
        <v>Significant</v>
      </c>
      <c r="K352" s="19" t="str">
        <f>IF((ABS(D352-F352))&gt;=5,"Report","Not")</f>
        <v>Report</v>
      </c>
    </row>
    <row r="353" spans="2:11" ht="12.75">
      <c r="B353" s="19">
        <v>3155</v>
      </c>
      <c r="C353" s="40" t="s">
        <v>15</v>
      </c>
      <c r="D353" s="76">
        <f>3!V17</f>
        <v>5.3476</v>
      </c>
      <c r="E353" s="76">
        <f>3!X17</f>
        <v>1.9162</v>
      </c>
      <c r="F353" s="76">
        <f>3!Y17</f>
        <v>16.8577</v>
      </c>
      <c r="G353" s="76">
        <f>3!AA17</f>
        <v>0.1628</v>
      </c>
      <c r="H353" s="76">
        <f>(D353-F353)/SQRT((E353*E353)+(G353*G353))</f>
        <v>-5.985169925592383</v>
      </c>
      <c r="I353" s="76">
        <v>1.96</v>
      </c>
      <c r="J353" s="19" t="str">
        <f>IF((ABS(H353))&gt;=I353,"Significant","Not")</f>
        <v>Significant</v>
      </c>
      <c r="K353" s="19" t="str">
        <f>IF((ABS(D353-F353))&gt;=5,"Report","Not")</f>
        <v>Report</v>
      </c>
    </row>
    <row r="354" spans="2:11" ht="12.75">
      <c r="B354" s="19">
        <v>3156</v>
      </c>
      <c r="C354" s="40" t="s">
        <v>16</v>
      </c>
      <c r="D354" s="76">
        <f>3!V18</f>
        <v>8.3073</v>
      </c>
      <c r="E354" s="76">
        <f>3!X18</f>
        <v>2.7996</v>
      </c>
      <c r="F354" s="76">
        <f>3!Y18</f>
        <v>5.9477</v>
      </c>
      <c r="G354" s="76">
        <f>3!AA18</f>
        <v>0.3474</v>
      </c>
      <c r="H354" s="76">
        <f>(D354-F354)/SQRT((E354*E354)+(G354*G354))</f>
        <v>0.8364196467991539</v>
      </c>
      <c r="I354" s="76">
        <v>1.96</v>
      </c>
      <c r="J354" s="19" t="str">
        <f>IF((ABS(H354))&gt;=I354,"Significant","Not")</f>
        <v>Not</v>
      </c>
      <c r="K354" s="19" t="str">
        <f>IF((ABS(D354-F354))&gt;=5,"Report","Not")</f>
        <v>Not</v>
      </c>
    </row>
    <row r="355" spans="2:3" ht="12.75">
      <c r="B355" s="19">
        <v>3157</v>
      </c>
      <c r="C355" s="87" t="s">
        <v>3</v>
      </c>
    </row>
    <row r="356" spans="2:11" ht="12.75">
      <c r="B356" s="19">
        <v>3158</v>
      </c>
      <c r="C356" s="40" t="s">
        <v>17</v>
      </c>
      <c r="D356" s="76">
        <f>3!V20</f>
        <v>48.054</v>
      </c>
      <c r="E356" s="76">
        <f>3!X20</f>
        <v>3.5244</v>
      </c>
      <c r="F356" s="76">
        <f>3!Y20</f>
        <v>49.0718</v>
      </c>
      <c r="G356" s="76">
        <f>3!AA20</f>
        <v>0.588</v>
      </c>
      <c r="H356" s="76">
        <f>(D356-F356)/SQRT((E356*E356)+(G356*G356))</f>
        <v>-0.284849621724597</v>
      </c>
      <c r="I356" s="76">
        <v>1.96</v>
      </c>
      <c r="J356" s="19" t="str">
        <f>IF((ABS(H356))&gt;=I356,"Significant","Not")</f>
        <v>Not</v>
      </c>
      <c r="K356" s="19" t="str">
        <f>IF((ABS(D356-F356))&gt;=5,"Report","Not")</f>
        <v>Not</v>
      </c>
    </row>
    <row r="357" spans="2:11" ht="12.75">
      <c r="B357" s="19">
        <v>3159</v>
      </c>
      <c r="C357" s="40" t="s">
        <v>18</v>
      </c>
      <c r="D357" s="76">
        <f>3!V21</f>
        <v>51.946</v>
      </c>
      <c r="E357" s="76">
        <f>3!X21</f>
        <v>3.5244</v>
      </c>
      <c r="F357" s="76">
        <f>3!Y21</f>
        <v>50.9282</v>
      </c>
      <c r="G357" s="76">
        <f>3!AA21</f>
        <v>0.588</v>
      </c>
      <c r="H357" s="76">
        <f>(D357-F357)/SQRT((E357*E357)+(G357*G357))</f>
        <v>0.284849621724597</v>
      </c>
      <c r="I357" s="76">
        <v>1.96</v>
      </c>
      <c r="J357" s="19" t="str">
        <f>IF((ABS(H357))&gt;=I357,"Significant","Not")</f>
        <v>Not</v>
      </c>
      <c r="K357" s="19" t="str">
        <f>IF((ABS(D357-F357))&gt;=5,"Report","Not")</f>
        <v>Not</v>
      </c>
    </row>
    <row r="358" spans="2:3" ht="12.75">
      <c r="B358" s="19">
        <v>3160</v>
      </c>
      <c r="C358" s="30" t="s">
        <v>34</v>
      </c>
    </row>
    <row r="359" spans="2:11" ht="12.75">
      <c r="B359" s="19">
        <v>3161</v>
      </c>
      <c r="C359" s="40" t="s">
        <v>28</v>
      </c>
      <c r="D359" s="76">
        <f>3!V23</f>
        <v>10.0797</v>
      </c>
      <c r="E359" s="76">
        <f>3!X23</f>
        <v>1.9709</v>
      </c>
      <c r="F359" s="76">
        <f>3!Y23</f>
        <v>15.8402</v>
      </c>
      <c r="G359" s="76">
        <f>3!AA23</f>
        <v>0.4389</v>
      </c>
      <c r="H359" s="76">
        <f>(D359-F359)/SQRT((E359*E359)+(G359*G359))</f>
        <v>-2.8528935247571696</v>
      </c>
      <c r="I359" s="76">
        <v>1.96</v>
      </c>
      <c r="J359" s="19" t="str">
        <f>IF((ABS(H359))&gt;=I359,"Significant","Not")</f>
        <v>Significant</v>
      </c>
      <c r="K359" s="19" t="str">
        <f>IF((ABS(D359-F359))&gt;=5,"Report","Not")</f>
        <v>Report</v>
      </c>
    </row>
    <row r="360" spans="2:11" ht="12.75">
      <c r="B360" s="19">
        <v>3162</v>
      </c>
      <c r="C360" s="40" t="s">
        <v>29</v>
      </c>
      <c r="D360" s="76">
        <f>3!V24</f>
        <v>27.9539</v>
      </c>
      <c r="E360" s="76">
        <f>3!X24</f>
        <v>3.7405</v>
      </c>
      <c r="F360" s="76">
        <f>3!Y24</f>
        <v>40.5643</v>
      </c>
      <c r="G360" s="76">
        <f>3!AA24</f>
        <v>0.6657</v>
      </c>
      <c r="H360" s="76">
        <f>(D360-F360)/SQRT((E360*E360)+(G360*G360))</f>
        <v>-3.3191588620117036</v>
      </c>
      <c r="I360" s="76">
        <v>1.96</v>
      </c>
      <c r="J360" s="19" t="str">
        <f>IF((ABS(H360))&gt;=I360,"Significant","Not")</f>
        <v>Significant</v>
      </c>
      <c r="K360" s="19" t="str">
        <f>IF((ABS(D360-F360))&gt;=5,"Report","Not")</f>
        <v>Report</v>
      </c>
    </row>
    <row r="361" spans="2:11" ht="12.75">
      <c r="B361" s="19">
        <v>3163</v>
      </c>
      <c r="C361" s="40" t="s">
        <v>30</v>
      </c>
      <c r="D361" s="76">
        <f>3!V25</f>
        <v>61.9663</v>
      </c>
      <c r="E361" s="76">
        <f>3!X25</f>
        <v>4.3506</v>
      </c>
      <c r="F361" s="76">
        <f>3!Y25</f>
        <v>43.5956</v>
      </c>
      <c r="G361" s="76">
        <f>3!AA25</f>
        <v>0.7358</v>
      </c>
      <c r="H361" s="76">
        <f>(D361-F361)/SQRT((E361*E361)+(G361*G361))</f>
        <v>4.163442026745462</v>
      </c>
      <c r="I361" s="76">
        <v>1.96</v>
      </c>
      <c r="J361" s="19" t="str">
        <f>IF((ABS(H361))&gt;=I361,"Significant","Not")</f>
        <v>Significant</v>
      </c>
      <c r="K361" s="19" t="str">
        <f>IF((ABS(D361-F361))&gt;=5,"Report","Not")</f>
        <v>Report</v>
      </c>
    </row>
    <row r="362" spans="2:3" ht="12.75">
      <c r="B362" s="19">
        <v>3164</v>
      </c>
      <c r="C362" s="30" t="s">
        <v>35</v>
      </c>
    </row>
    <row r="363" spans="2:11" ht="12.75">
      <c r="B363" s="19">
        <v>3165</v>
      </c>
      <c r="C363" s="40" t="s">
        <v>31</v>
      </c>
      <c r="D363" s="76">
        <f>3!V27</f>
        <v>80.8315</v>
      </c>
      <c r="E363" s="76">
        <f>3!X27</f>
        <v>3.5515</v>
      </c>
      <c r="F363" s="76">
        <f>3!Y27</f>
        <v>69.4942</v>
      </c>
      <c r="G363" s="76">
        <f>3!AA27</f>
        <v>0.6624</v>
      </c>
      <c r="H363" s="76">
        <f>(D363-F363)/SQRT((E363*E363)+(G363*G363))</f>
        <v>3.1381401633923294</v>
      </c>
      <c r="I363" s="76">
        <v>1.96</v>
      </c>
      <c r="J363" s="19" t="str">
        <f>IF((ABS(H363))&gt;=I363,"Significant","Not")</f>
        <v>Significant</v>
      </c>
      <c r="K363" s="19" t="str">
        <f>IF((ABS(D363-F363))&gt;=5,"Report","Not")</f>
        <v>Report</v>
      </c>
    </row>
    <row r="364" spans="2:11" ht="12.75">
      <c r="B364" s="19">
        <v>3166</v>
      </c>
      <c r="C364" s="40" t="s">
        <v>32</v>
      </c>
      <c r="D364" s="76">
        <f>3!V28</f>
        <v>17.8604</v>
      </c>
      <c r="E364" s="76">
        <f>3!X28</f>
        <v>3.606</v>
      </c>
      <c r="F364" s="76">
        <f>3!Y28</f>
        <v>27.3164</v>
      </c>
      <c r="G364" s="76">
        <f>3!AA28</f>
        <v>0.7066</v>
      </c>
      <c r="H364" s="76">
        <f>(D364-F364)/SQRT((E364*E364)+(G364*G364))</f>
        <v>-2.5733570962281758</v>
      </c>
      <c r="I364" s="76">
        <v>1.96</v>
      </c>
      <c r="J364" s="19" t="str">
        <f>IF((ABS(H364))&gt;=I364,"Significant","Not")</f>
        <v>Significant</v>
      </c>
      <c r="K364" s="19" t="str">
        <f>IF((ABS(D364-F364))&gt;=5,"Report","Not")</f>
        <v>Report</v>
      </c>
    </row>
    <row r="365" spans="2:11" ht="12.75">
      <c r="B365" s="19">
        <v>3167</v>
      </c>
      <c r="C365" s="17" t="s">
        <v>33</v>
      </c>
      <c r="D365" s="76">
        <f>3!V29</f>
        <v>1.3081</v>
      </c>
      <c r="E365" s="76">
        <f>3!X29</f>
        <v>1.0069</v>
      </c>
      <c r="F365" s="76">
        <f>3!Y29</f>
        <v>3.1894</v>
      </c>
      <c r="G365" s="76">
        <f>3!AA29</f>
        <v>0.2212</v>
      </c>
      <c r="H365" s="76">
        <f>(D365-F365)/SQRT((E365*E365)+(G365*G365))</f>
        <v>-1.8248911781601471</v>
      </c>
      <c r="I365" s="76">
        <v>1.96</v>
      </c>
      <c r="J365" s="19" t="str">
        <f>IF((ABS(H365))&gt;=I365,"Significant","Not")</f>
        <v>Not</v>
      </c>
      <c r="K365" s="19" t="str">
        <f>IF((ABS(D365-F365))&gt;=5,"Report","Not")</f>
        <v>Not</v>
      </c>
    </row>
    <row r="366" spans="2:3" ht="12.75">
      <c r="B366" s="19">
        <v>3168</v>
      </c>
      <c r="C366" s="7" t="s">
        <v>46</v>
      </c>
    </row>
    <row r="367" spans="2:11" ht="12.75">
      <c r="B367" s="19">
        <v>3169</v>
      </c>
      <c r="C367" s="17" t="s">
        <v>47</v>
      </c>
      <c r="D367" s="76">
        <f>3!V31</f>
        <v>54.2144</v>
      </c>
      <c r="E367" s="76">
        <f>3!X31</f>
        <v>4.7307</v>
      </c>
      <c r="F367" s="76">
        <f>3!Y31</f>
        <v>19.7064</v>
      </c>
      <c r="G367" s="76">
        <f>3!AA31</f>
        <v>0.6079</v>
      </c>
      <c r="H367" s="76">
        <f>(D367-F367)/SQRT((E367*E367)+(G367*G367))</f>
        <v>7.234991321645415</v>
      </c>
      <c r="I367" s="76">
        <v>1.96</v>
      </c>
      <c r="J367" s="19" t="str">
        <f>IF((ABS(H367))&gt;=I367,"Significant","Not")</f>
        <v>Significant</v>
      </c>
      <c r="K367" s="19" t="str">
        <f>IF((ABS(D367-F367))&gt;=5,"Report","Not")</f>
        <v>Report</v>
      </c>
    </row>
    <row r="368" spans="2:11" ht="12.75">
      <c r="B368" s="19">
        <v>3170</v>
      </c>
      <c r="C368" s="17" t="s">
        <v>48</v>
      </c>
      <c r="D368" s="76">
        <f>3!V32</f>
        <v>24.9742</v>
      </c>
      <c r="E368" s="76">
        <f>3!X32</f>
        <v>3.7214</v>
      </c>
      <c r="F368" s="76">
        <f>3!Y32</f>
        <v>49.2917</v>
      </c>
      <c r="G368" s="76">
        <f>3!AA32</f>
        <v>0.721</v>
      </c>
      <c r="H368" s="76">
        <f>(D368-F368)/SQRT((E368*E368)+(G368*G368))</f>
        <v>-6.415208945888551</v>
      </c>
      <c r="I368" s="76">
        <v>1.96</v>
      </c>
      <c r="J368" s="19" t="str">
        <f>IF((ABS(H368))&gt;=I368,"Significant","Not")</f>
        <v>Significant</v>
      </c>
      <c r="K368" s="19" t="str">
        <f>IF((ABS(D368-F368))&gt;=5,"Report","Not")</f>
        <v>Report</v>
      </c>
    </row>
    <row r="369" spans="2:11" ht="12.75">
      <c r="B369" s="19">
        <v>3171</v>
      </c>
      <c r="C369" s="17" t="s">
        <v>49</v>
      </c>
      <c r="D369" s="76">
        <f>3!V33</f>
        <v>15.8725</v>
      </c>
      <c r="E369" s="76">
        <f>3!X33</f>
        <v>3.2954</v>
      </c>
      <c r="F369" s="76">
        <f>3!Y33</f>
        <v>24.7361</v>
      </c>
      <c r="G369" s="76">
        <f>3!AA33</f>
        <v>0.6047</v>
      </c>
      <c r="H369" s="76">
        <f>(D369-F369)/SQRT((E369*E369)+(G369*G369))</f>
        <v>-2.6455180000440954</v>
      </c>
      <c r="I369" s="76">
        <v>1.96</v>
      </c>
      <c r="J369" s="19" t="str">
        <f>IF((ABS(H369))&gt;=I369,"Significant","Not")</f>
        <v>Significant</v>
      </c>
      <c r="K369" s="19" t="str">
        <f>IF((ABS(D369-F369))&gt;=5,"Report","Not")</f>
        <v>Report</v>
      </c>
    </row>
    <row r="370" spans="2:11" ht="12.75">
      <c r="B370" s="19">
        <v>3172</v>
      </c>
      <c r="C370" s="17" t="s">
        <v>50</v>
      </c>
      <c r="D370" s="76">
        <f>3!V34</f>
        <v>4.9388</v>
      </c>
      <c r="E370" s="76">
        <f>3!X34</f>
        <v>2.1551</v>
      </c>
      <c r="F370" s="76">
        <f>3!Y34</f>
        <v>6.2658</v>
      </c>
      <c r="G370" s="76">
        <f>3!AA34</f>
        <v>0.361</v>
      </c>
      <c r="H370" s="76">
        <f>(D370-F370)/SQRT((E370*E370)+(G370*G370))</f>
        <v>-0.6072875472867846</v>
      </c>
      <c r="I370" s="76">
        <v>1.96</v>
      </c>
      <c r="J370" s="19" t="str">
        <f>IF((ABS(H370))&gt;=I370,"Significant","Not")</f>
        <v>Not</v>
      </c>
      <c r="K370" s="19" t="str">
        <f>IF((ABS(D370-F370))&gt;=5,"Report","Not")</f>
        <v>Not</v>
      </c>
    </row>
    <row r="371" spans="2:3" ht="12.75">
      <c r="B371" s="19">
        <v>3173</v>
      </c>
      <c r="C371" s="87" t="s">
        <v>4</v>
      </c>
    </row>
    <row r="372" spans="2:11" ht="12.75">
      <c r="B372" s="19">
        <v>3174</v>
      </c>
      <c r="C372" s="40" t="s">
        <v>5</v>
      </c>
      <c r="D372" s="76">
        <f>3!V36</f>
        <v>25.8056</v>
      </c>
      <c r="E372" s="76">
        <f>3!X36</f>
        <v>4.3213</v>
      </c>
      <c r="F372" s="76">
        <f>3!Y36</f>
        <v>26.2212</v>
      </c>
      <c r="G372" s="76">
        <f>3!AA36</f>
        <v>0.2118</v>
      </c>
      <c r="H372" s="76">
        <f>(D372-F372)/SQRT((E372*E372)+(G372*G372))</f>
        <v>-0.09605945073261274</v>
      </c>
      <c r="I372" s="76">
        <v>1.96</v>
      </c>
      <c r="J372" s="19" t="str">
        <f>IF((ABS(H372))&gt;=I372,"Significant","Not")</f>
        <v>Not</v>
      </c>
      <c r="K372" s="19" t="str">
        <f>IF((ABS(D372-F372))&gt;=5,"Report","Not")</f>
        <v>Not</v>
      </c>
    </row>
    <row r="373" spans="2:11" ht="12.75">
      <c r="B373" s="19">
        <v>3175</v>
      </c>
      <c r="C373" s="40" t="s">
        <v>19</v>
      </c>
      <c r="D373" s="76">
        <f>3!V37</f>
        <v>28.4198</v>
      </c>
      <c r="E373" s="76">
        <f>3!X37</f>
        <v>4.0595</v>
      </c>
      <c r="F373" s="76">
        <f>3!Y37</f>
        <v>26.9447</v>
      </c>
      <c r="G373" s="76">
        <f>3!AA37</f>
        <v>0.5749</v>
      </c>
      <c r="H373" s="76">
        <f>(D373-F373)/SQRT((E373*E373)+(G373*G373))</f>
        <v>0.3597799499545869</v>
      </c>
      <c r="I373" s="76">
        <v>1.96</v>
      </c>
      <c r="J373" s="19" t="str">
        <f>IF((ABS(H373))&gt;=I373,"Significant","Not")</f>
        <v>Not</v>
      </c>
      <c r="K373" s="19" t="str">
        <f>IF((ABS(D373-F373))&gt;=5,"Report","Not")</f>
        <v>Not</v>
      </c>
    </row>
    <row r="374" spans="2:11" ht="12.75">
      <c r="B374" s="19">
        <v>3176</v>
      </c>
      <c r="C374" s="40" t="s">
        <v>20</v>
      </c>
      <c r="D374" s="76">
        <f>3!V38</f>
        <v>24.0525</v>
      </c>
      <c r="E374" s="76">
        <f>3!X38</f>
        <v>4.4606</v>
      </c>
      <c r="F374" s="76">
        <f>3!Y38</f>
        <v>21.5006</v>
      </c>
      <c r="G374" s="76">
        <f>3!AA38</f>
        <v>0.5854</v>
      </c>
      <c r="H374" s="76">
        <f>(D374-F374)/SQRT((E374*E374)+(G374*G374))</f>
        <v>0.5672339299602851</v>
      </c>
      <c r="I374" s="76">
        <v>1.96</v>
      </c>
      <c r="J374" s="19" t="str">
        <f>IF((ABS(H374))&gt;=I374,"Significant","Not")</f>
        <v>Not</v>
      </c>
      <c r="K374" s="19" t="str">
        <f>IF((ABS(D374-F374))&gt;=5,"Report","Not")</f>
        <v>Not</v>
      </c>
    </row>
    <row r="375" spans="2:11" ht="12.75">
      <c r="B375" s="19">
        <v>3177</v>
      </c>
      <c r="C375" s="40" t="s">
        <v>21</v>
      </c>
      <c r="D375" s="76">
        <f>3!V39</f>
        <v>21.7222</v>
      </c>
      <c r="E375" s="76">
        <f>3!X39</f>
        <v>3.7919</v>
      </c>
      <c r="F375" s="76">
        <f>3!Y39</f>
        <v>25.3335</v>
      </c>
      <c r="G375" s="76">
        <f>3!AA39</f>
        <v>0.6017</v>
      </c>
      <c r="H375" s="76">
        <f>(D375-F375)/SQRT((E375*E375)+(G375*G375))</f>
        <v>-0.9406038366456947</v>
      </c>
      <c r="I375" s="76">
        <v>1.96</v>
      </c>
      <c r="J375" s="19" t="str">
        <f>IF((ABS(H375))&gt;=I375,"Significant","Not")</f>
        <v>Not</v>
      </c>
      <c r="K375" s="19" t="str">
        <f>IF((ABS(D375-F375))&gt;=5,"Report","Not")</f>
        <v>Not</v>
      </c>
    </row>
    <row r="376" spans="2:3" ht="12.75">
      <c r="B376" s="19">
        <v>3178</v>
      </c>
      <c r="C376" s="87" t="s">
        <v>57</v>
      </c>
    </row>
    <row r="377" spans="2:11" ht="12.75">
      <c r="B377" s="19">
        <v>3179</v>
      </c>
      <c r="C377" s="40" t="s">
        <v>26</v>
      </c>
      <c r="D377" s="76">
        <f>3!V41</f>
        <v>24.5488</v>
      </c>
      <c r="E377" s="76">
        <f>3!X41</f>
        <v>4.2389</v>
      </c>
      <c r="F377" s="76">
        <f>3!Y41</f>
        <v>34.2465</v>
      </c>
      <c r="G377" s="76">
        <f>3!AA41</f>
        <v>0.5996</v>
      </c>
      <c r="H377" s="76">
        <f>(D377-F377)/SQRT((E377*E377)+(G377*G377))</f>
        <v>-2.265237043557045</v>
      </c>
      <c r="I377" s="76">
        <v>1.96</v>
      </c>
      <c r="J377" s="19" t="str">
        <f>IF((ABS(H377))&gt;=I377,"Significant","Not")</f>
        <v>Significant</v>
      </c>
      <c r="K377" s="19" t="str">
        <f>IF((ABS(D377-F377))&gt;=5,"Report","Not")</f>
        <v>Report</v>
      </c>
    </row>
    <row r="378" spans="2:11" ht="12.75">
      <c r="B378" s="19">
        <v>3180</v>
      </c>
      <c r="C378" s="40" t="s">
        <v>24</v>
      </c>
      <c r="D378" s="76">
        <f>3!V42</f>
        <v>30.8455</v>
      </c>
      <c r="E378" s="76">
        <f>3!X42</f>
        <v>4.6037</v>
      </c>
      <c r="F378" s="76">
        <f>3!Y42</f>
        <v>32.5955</v>
      </c>
      <c r="G378" s="76">
        <f>3!AA42</f>
        <v>0.6833</v>
      </c>
      <c r="H378" s="76">
        <f>(D378-F378)/SQRT((E378*E378)+(G378*G378))</f>
        <v>-0.3760098941352993</v>
      </c>
      <c r="I378" s="76">
        <v>1.96</v>
      </c>
      <c r="J378" s="19" t="str">
        <f>IF((ABS(H378))&gt;=I378,"Significant","Not")</f>
        <v>Not</v>
      </c>
      <c r="K378" s="19" t="str">
        <f>IF((ABS(D378-F378))&gt;=5,"Report","Not")</f>
        <v>Not</v>
      </c>
    </row>
    <row r="379" spans="2:11" ht="12.75">
      <c r="B379" s="19">
        <v>3181</v>
      </c>
      <c r="C379" s="40" t="s">
        <v>23</v>
      </c>
      <c r="D379" s="76">
        <f>3!V43</f>
        <v>24.9652</v>
      </c>
      <c r="E379" s="76">
        <f>3!X43</f>
        <v>3.919</v>
      </c>
      <c r="F379" s="76">
        <f>3!Y43</f>
        <v>17.7549</v>
      </c>
      <c r="G379" s="76">
        <f>3!AA43</f>
        <v>0.5725</v>
      </c>
      <c r="H379" s="76">
        <f>(D379-F379)/SQRT((E379*E379)+(G379*G379))</f>
        <v>1.8205090312693912</v>
      </c>
      <c r="I379" s="76">
        <v>1.96</v>
      </c>
      <c r="J379" s="19" t="str">
        <f>IF((ABS(H379))&gt;=I379,"Significant","Not")</f>
        <v>Not</v>
      </c>
      <c r="K379" s="19" t="str">
        <f>IF((ABS(D379-F379))&gt;=5,"Report","Not")</f>
        <v>Report</v>
      </c>
    </row>
    <row r="380" spans="2:11" ht="12.75">
      <c r="B380" s="19">
        <v>3182</v>
      </c>
      <c r="C380" s="40" t="s">
        <v>22</v>
      </c>
      <c r="D380" s="76">
        <f>3!V44</f>
        <v>19.6405</v>
      </c>
      <c r="E380" s="76">
        <f>3!X44</f>
        <v>3.6714</v>
      </c>
      <c r="F380" s="76">
        <f>3!Y44</f>
        <v>15.4031</v>
      </c>
      <c r="G380" s="76">
        <f>3!AA44</f>
        <v>0.5247</v>
      </c>
      <c r="H380" s="76">
        <f>(D380-F380)/SQRT((E380*E380)+(G380*G380))</f>
        <v>1.1425553469840983</v>
      </c>
      <c r="I380" s="76">
        <v>1.96</v>
      </c>
      <c r="J380" s="19" t="str">
        <f>IF((ABS(H380))&gt;=I380,"Significant","Not")</f>
        <v>Not</v>
      </c>
      <c r="K380" s="19" t="str">
        <f>IF((ABS(D380-F380))&gt;=5,"Report","Not")</f>
        <v>Not</v>
      </c>
    </row>
    <row r="381" spans="2:3" ht="12.75">
      <c r="B381" s="19">
        <v>3183</v>
      </c>
      <c r="C381" s="87" t="s">
        <v>6</v>
      </c>
    </row>
    <row r="382" spans="2:11" ht="12.75">
      <c r="B382" s="19">
        <v>3184</v>
      </c>
      <c r="C382" s="40" t="s">
        <v>304</v>
      </c>
      <c r="D382" s="76">
        <f>3!V46</f>
        <v>72.4416</v>
      </c>
      <c r="E382" s="76">
        <f>3!X46</f>
        <v>4.9053</v>
      </c>
      <c r="F382" s="76">
        <f>3!Y46</f>
        <v>77.9487</v>
      </c>
      <c r="G382" s="76">
        <f>3!AA46</f>
        <v>0.2081</v>
      </c>
      <c r="H382" s="76">
        <f>(D382-F382)/SQRT((E382*E382)+(G382*G382))</f>
        <v>-1.1216747126932411</v>
      </c>
      <c r="I382" s="76">
        <v>1.96</v>
      </c>
      <c r="J382" s="19" t="str">
        <f>IF((ABS(H382))&gt;=I382,"Significant","Not")</f>
        <v>Not</v>
      </c>
      <c r="K382" s="19" t="str">
        <f>IF((ABS(D382-F382))&gt;=5,"Report","Not")</f>
        <v>Report</v>
      </c>
    </row>
    <row r="383" spans="2:11" ht="12.75" hidden="1">
      <c r="B383" s="19">
        <v>3185</v>
      </c>
      <c r="C383" s="40" t="s">
        <v>64</v>
      </c>
      <c r="D383" s="76">
        <f>3!V47</f>
        <v>18.0634</v>
      </c>
      <c r="E383" s="76">
        <f>3!X47</f>
        <v>3.217</v>
      </c>
      <c r="F383" s="76">
        <f>3!Y47</f>
        <v>11.4831</v>
      </c>
      <c r="G383" s="76">
        <f>3!AA47</f>
        <v>0.3985</v>
      </c>
      <c r="H383" s="76">
        <f>(D383-F383)/SQRT((E383*E383)+(G383*G383))</f>
        <v>2.029962004223123</v>
      </c>
      <c r="I383" s="76">
        <v>1.96</v>
      </c>
      <c r="J383" s="19" t="str">
        <f>IF((ABS(H383))&gt;=I383,"Significant","Not")</f>
        <v>Significant</v>
      </c>
      <c r="K383" s="19" t="str">
        <f>IF((ABS(D383-F383))&gt;=5,"Report","Not")</f>
        <v>Report</v>
      </c>
    </row>
    <row r="384" spans="2:11" ht="12.75">
      <c r="B384" s="19">
        <v>3186</v>
      </c>
      <c r="C384" s="17" t="s">
        <v>25</v>
      </c>
      <c r="D384" s="76">
        <f>3!V48</f>
        <v>27.5584</v>
      </c>
      <c r="E384" s="76">
        <f>3!X48</f>
        <v>4.9053</v>
      </c>
      <c r="F384" s="76">
        <f>3!Y48</f>
        <v>22.0513</v>
      </c>
      <c r="G384" s="76">
        <f>3!AA48</f>
        <v>0.2081</v>
      </c>
      <c r="H384" s="76">
        <f>(D384-F384)/SQRT((E384*E384)+(G384*G384))</f>
        <v>1.1216747126932392</v>
      </c>
      <c r="I384" s="76">
        <v>1.96</v>
      </c>
      <c r="J384" s="19" t="str">
        <f>IF((ABS(H384))&gt;=I384,"Significant","Not")</f>
        <v>Not</v>
      </c>
      <c r="K384" s="19" t="str">
        <f>IF((ABS(D384-F384))&gt;=5,"Report","Not")</f>
        <v>Report</v>
      </c>
    </row>
    <row r="385" spans="2:3" ht="12.75">
      <c r="B385" s="19">
        <v>3187</v>
      </c>
      <c r="C385" s="81" t="s">
        <v>74</v>
      </c>
    </row>
    <row r="386" spans="2:11" ht="12.75">
      <c r="B386" s="19">
        <v>3188</v>
      </c>
      <c r="C386" s="17" t="s">
        <v>75</v>
      </c>
      <c r="D386" s="76">
        <f>3!V50</f>
        <v>15.335</v>
      </c>
      <c r="E386" s="76">
        <f>3!X50</f>
        <v>4.5092</v>
      </c>
      <c r="F386" s="76">
        <f>3!Y50</f>
        <v>17.441</v>
      </c>
      <c r="G386" s="76">
        <f>3!AA50</f>
        <v>0.2134</v>
      </c>
      <c r="H386" s="76">
        <f>(D386-F386)/SQRT((E386*E386)+(G386*G386))</f>
        <v>-0.4665230085598183</v>
      </c>
      <c r="I386" s="76">
        <v>1.96</v>
      </c>
      <c r="J386" s="19" t="str">
        <f>IF((ABS(H386))&gt;=I386,"Significant","Not")</f>
        <v>Not</v>
      </c>
      <c r="K386" s="19" t="str">
        <f>IF((ABS(D386-F386))&gt;=5,"Report","Not")</f>
        <v>Not</v>
      </c>
    </row>
    <row r="387" spans="2:11" ht="12.75">
      <c r="B387" s="19">
        <v>3189</v>
      </c>
      <c r="C387" s="17" t="s">
        <v>76</v>
      </c>
      <c r="D387" s="76">
        <f>3!V51</f>
        <v>40.5712</v>
      </c>
      <c r="E387" s="76">
        <f>3!X51</f>
        <v>4.9642</v>
      </c>
      <c r="F387" s="76">
        <f>3!Y51</f>
        <v>34.7707</v>
      </c>
      <c r="G387" s="76">
        <f>3!AA51</f>
        <v>0.2077</v>
      </c>
      <c r="H387" s="76">
        <f>(D387-F387)/SQRT((E387*E387)+(G387*G387))</f>
        <v>1.1674448298087552</v>
      </c>
      <c r="I387" s="76">
        <v>1.96</v>
      </c>
      <c r="J387" s="19" t="str">
        <f>IF((ABS(H387))&gt;=I387,"Significant","Not")</f>
        <v>Not</v>
      </c>
      <c r="K387" s="19" t="str">
        <f>IF((ABS(D387-F387))&gt;=5,"Report","Not")</f>
        <v>Report</v>
      </c>
    </row>
    <row r="388" spans="2:11" ht="12.75">
      <c r="B388" s="19">
        <v>3190</v>
      </c>
      <c r="C388" s="17" t="s">
        <v>77</v>
      </c>
      <c r="D388" s="76">
        <f>3!V52</f>
        <v>21.7608</v>
      </c>
      <c r="E388" s="76">
        <f>3!X52</f>
        <v>3.8115</v>
      </c>
      <c r="F388" s="76">
        <f>3!Y52</f>
        <v>22.788</v>
      </c>
      <c r="G388" s="76">
        <f>3!AA52</f>
        <v>0.3089</v>
      </c>
      <c r="H388" s="76">
        <f>(D388-F388)/SQRT((E388*E388)+(G388*G388))</f>
        <v>-0.2686194722580622</v>
      </c>
      <c r="I388" s="76">
        <v>1.96</v>
      </c>
      <c r="J388" s="19" t="str">
        <f>IF((ABS(H388))&gt;=I388,"Significant","Not")</f>
        <v>Not</v>
      </c>
      <c r="K388" s="19" t="str">
        <f>IF((ABS(D388-F388))&gt;=5,"Report","Not")</f>
        <v>Not</v>
      </c>
    </row>
    <row r="389" spans="2:11" ht="12.75">
      <c r="B389" s="19">
        <v>3191</v>
      </c>
      <c r="C389" s="17" t="s">
        <v>78</v>
      </c>
      <c r="D389" s="76">
        <f>3!V53</f>
        <v>22.3321</v>
      </c>
      <c r="E389" s="76">
        <f>3!X53</f>
        <v>3.7725</v>
      </c>
      <c r="F389" s="76">
        <f>3!Y53</f>
        <v>25.0003</v>
      </c>
      <c r="G389" s="76">
        <f>3!AA53</f>
        <v>0.1918</v>
      </c>
      <c r="H389" s="76">
        <f>(D389-F389)/SQRT((E389*E389)+(G389*G389))</f>
        <v>-0.7063640015742445</v>
      </c>
      <c r="I389" s="76">
        <v>1.96</v>
      </c>
      <c r="J389" s="19" t="str">
        <f>IF((ABS(H389))&gt;=I389,"Significant","Not")</f>
        <v>Not</v>
      </c>
      <c r="K389" s="19" t="str">
        <f>IF((ABS(D389-F389))&gt;=5,"Report","Not")</f>
        <v>Not</v>
      </c>
    </row>
    <row r="390" spans="2:3" ht="12.75">
      <c r="B390" s="19"/>
      <c r="C390" s="17"/>
    </row>
    <row r="391" spans="1:3" ht="12.75">
      <c r="A391" s="80" t="s">
        <v>281</v>
      </c>
      <c r="C391" s="81"/>
    </row>
    <row r="392" spans="2:3" ht="12.75">
      <c r="B392" s="83" t="s">
        <v>130</v>
      </c>
      <c r="C392" s="84"/>
    </row>
    <row r="393" spans="2:11" ht="12.75">
      <c r="B393" s="19">
        <v>3192</v>
      </c>
      <c r="C393" s="84" t="s">
        <v>136</v>
      </c>
      <c r="D393" s="85" t="s">
        <v>271</v>
      </c>
      <c r="E393" s="85" t="s">
        <v>272</v>
      </c>
      <c r="F393" s="85" t="s">
        <v>277</v>
      </c>
      <c r="G393" s="85" t="s">
        <v>278</v>
      </c>
      <c r="H393" s="85" t="s">
        <v>135</v>
      </c>
      <c r="I393" s="85" t="s">
        <v>176</v>
      </c>
      <c r="J393" s="85" t="s">
        <v>177</v>
      </c>
      <c r="K393" s="30" t="s">
        <v>299</v>
      </c>
    </row>
    <row r="394" spans="2:3" ht="12.75">
      <c r="B394" s="19">
        <v>3193</v>
      </c>
      <c r="C394" s="30" t="s">
        <v>40</v>
      </c>
    </row>
    <row r="395" spans="2:11" ht="12.75">
      <c r="B395" s="19">
        <v>3194</v>
      </c>
      <c r="C395" s="17" t="s">
        <v>11</v>
      </c>
      <c r="D395" s="76">
        <f>3!V8</f>
        <v>43.3471</v>
      </c>
      <c r="E395" s="76">
        <f>3!X8</f>
        <v>3.0627</v>
      </c>
      <c r="F395" s="76">
        <f>3!AC8</f>
        <v>52.447</v>
      </c>
      <c r="G395" s="76">
        <f>3!AE8</f>
        <v>1.3858</v>
      </c>
      <c r="H395" s="76">
        <f aca="true" t="shared" si="38" ref="H395:H400">(D395-F395)/SQRT((E395*E395)+(G395*G395))</f>
        <v>-2.706988361868142</v>
      </c>
      <c r="I395" s="76">
        <v>1.96</v>
      </c>
      <c r="J395" s="19" t="str">
        <f aca="true" t="shared" si="39" ref="J395:J400">IF((ABS(H395))&gt;=I395,"Significant","Not")</f>
        <v>Significant</v>
      </c>
      <c r="K395" s="19" t="str">
        <f aca="true" t="shared" si="40" ref="K395:K400">IF((ABS(D395-F395))&gt;=5,"Report","Not")</f>
        <v>Report</v>
      </c>
    </row>
    <row r="396" spans="2:11" ht="12.75">
      <c r="B396" s="19">
        <v>3195</v>
      </c>
      <c r="C396" s="38" t="s">
        <v>36</v>
      </c>
      <c r="D396" s="76">
        <f>3!V9</f>
        <v>8.985</v>
      </c>
      <c r="E396" s="76">
        <f>3!X9</f>
        <v>2.0639</v>
      </c>
      <c r="F396" s="76">
        <f>3!AC9</f>
        <v>8.5711</v>
      </c>
      <c r="G396" s="76">
        <f>3!AE9</f>
        <v>0.7519</v>
      </c>
      <c r="H396" s="76">
        <f t="shared" si="38"/>
        <v>0.18842785769409925</v>
      </c>
      <c r="I396" s="76">
        <v>1.96</v>
      </c>
      <c r="J396" s="19" t="str">
        <f t="shared" si="39"/>
        <v>Not</v>
      </c>
      <c r="K396" s="19" t="str">
        <f t="shared" si="40"/>
        <v>Not</v>
      </c>
    </row>
    <row r="397" spans="2:11" ht="12.75">
      <c r="B397" s="19">
        <v>3196</v>
      </c>
      <c r="C397" s="39" t="s">
        <v>37</v>
      </c>
      <c r="D397" s="76">
        <f>3!V10</f>
        <v>19.6891</v>
      </c>
      <c r="E397" s="76">
        <f>3!X10</f>
        <v>2.5013</v>
      </c>
      <c r="F397" s="76">
        <f>3!AC10</f>
        <v>26.7746</v>
      </c>
      <c r="G397" s="76">
        <f>3!AE10</f>
        <v>1.338</v>
      </c>
      <c r="H397" s="76">
        <f t="shared" si="38"/>
        <v>-2.497815546466941</v>
      </c>
      <c r="I397" s="76">
        <v>1.96</v>
      </c>
      <c r="J397" s="19" t="str">
        <f t="shared" si="39"/>
        <v>Significant</v>
      </c>
      <c r="K397" s="19" t="str">
        <f t="shared" si="40"/>
        <v>Report</v>
      </c>
    </row>
    <row r="398" spans="2:11" ht="12.75">
      <c r="B398" s="19">
        <v>3197</v>
      </c>
      <c r="C398" s="39" t="s">
        <v>38</v>
      </c>
      <c r="D398" s="76">
        <f>3!V11</f>
        <v>14.6729</v>
      </c>
      <c r="E398" s="76">
        <f>3!X11</f>
        <v>2.2989</v>
      </c>
      <c r="F398" s="76">
        <f>3!AC11</f>
        <v>17.1013</v>
      </c>
      <c r="G398" s="76">
        <f>3!AE11</f>
        <v>0.9754</v>
      </c>
      <c r="H398" s="76">
        <f t="shared" si="38"/>
        <v>-0.9724227487656923</v>
      </c>
      <c r="I398" s="76">
        <v>1.96</v>
      </c>
      <c r="J398" s="19" t="str">
        <f t="shared" si="39"/>
        <v>Not</v>
      </c>
      <c r="K398" s="19" t="str">
        <f t="shared" si="40"/>
        <v>Not</v>
      </c>
    </row>
    <row r="399" spans="2:11" ht="12.75">
      <c r="B399" s="19">
        <v>3198</v>
      </c>
      <c r="C399" s="17" t="s">
        <v>10</v>
      </c>
      <c r="D399" s="76">
        <f>3!V12</f>
        <v>27.7641</v>
      </c>
      <c r="E399" s="76">
        <f>3!X12</f>
        <v>3.4269</v>
      </c>
      <c r="F399" s="76">
        <f>3!AC12</f>
        <v>23.2297</v>
      </c>
      <c r="G399" s="76">
        <f>3!AE12</f>
        <v>1.1191</v>
      </c>
      <c r="H399" s="76">
        <f t="shared" si="38"/>
        <v>1.2578084336670414</v>
      </c>
      <c r="I399" s="76">
        <v>1.96</v>
      </c>
      <c r="J399" s="19" t="str">
        <f t="shared" si="39"/>
        <v>Not</v>
      </c>
      <c r="K399" s="19" t="str">
        <f t="shared" si="40"/>
        <v>Not</v>
      </c>
    </row>
    <row r="400" spans="2:11" ht="12.75">
      <c r="B400" s="19">
        <v>3199</v>
      </c>
      <c r="C400" s="17" t="s">
        <v>39</v>
      </c>
      <c r="D400" s="76">
        <f>3!V13</f>
        <v>28.8888</v>
      </c>
      <c r="E400" s="76">
        <f>3!X13</f>
        <v>3.833</v>
      </c>
      <c r="F400" s="76">
        <f>3!AC13</f>
        <v>24.3233</v>
      </c>
      <c r="G400" s="76">
        <f>3!AE13</f>
        <v>1.3154</v>
      </c>
      <c r="H400" s="76">
        <f t="shared" si="38"/>
        <v>1.1266087660084043</v>
      </c>
      <c r="I400" s="76">
        <v>1.96</v>
      </c>
      <c r="J400" s="19" t="str">
        <f t="shared" si="39"/>
        <v>Not</v>
      </c>
      <c r="K400" s="19" t="str">
        <f t="shared" si="40"/>
        <v>Not</v>
      </c>
    </row>
    <row r="401" spans="2:3" ht="12.75">
      <c r="B401" s="19">
        <v>3200</v>
      </c>
      <c r="C401" s="87" t="s">
        <v>2</v>
      </c>
    </row>
    <row r="402" spans="2:11" ht="12.75">
      <c r="B402" s="19">
        <v>3201</v>
      </c>
      <c r="C402" s="40" t="s">
        <v>13</v>
      </c>
      <c r="D402" s="76">
        <f>3!V15</f>
        <v>76.9544</v>
      </c>
      <c r="E402" s="76">
        <f>3!X15</f>
        <v>3.8839</v>
      </c>
      <c r="F402" s="76">
        <f>3!AC15</f>
        <v>70.5088</v>
      </c>
      <c r="G402" s="76">
        <f>3!AE15</f>
        <v>1.5377</v>
      </c>
      <c r="H402" s="76">
        <f>(D402-F402)/SQRT((E402*E402)+(G402*G402))</f>
        <v>1.5430343145565844</v>
      </c>
      <c r="I402" s="76">
        <v>1.96</v>
      </c>
      <c r="J402" s="19" t="str">
        <f>IF((ABS(H402))&gt;=I402,"Significant","Not")</f>
        <v>Not</v>
      </c>
      <c r="K402" s="19" t="str">
        <f>IF((ABS(D402-F402))&gt;=5,"Report","Not")</f>
        <v>Report</v>
      </c>
    </row>
    <row r="403" spans="2:11" ht="12.75">
      <c r="B403" s="19">
        <v>3202</v>
      </c>
      <c r="C403" s="40" t="s">
        <v>14</v>
      </c>
      <c r="D403" s="76">
        <f>3!V16</f>
        <v>9.3907</v>
      </c>
      <c r="E403" s="76">
        <f>3!X16</f>
        <v>2.8708</v>
      </c>
      <c r="F403" s="76">
        <f>3!AC16</f>
        <v>12.664</v>
      </c>
      <c r="G403" s="76">
        <f>3!AE16</f>
        <v>1.1381</v>
      </c>
      <c r="H403" s="76">
        <f>(D403-F403)/SQRT((E403*E403)+(G403*G403))</f>
        <v>-1.0599497750341331</v>
      </c>
      <c r="I403" s="76">
        <v>1.96</v>
      </c>
      <c r="J403" s="19" t="str">
        <f>IF((ABS(H403))&gt;=I403,"Significant","Not")</f>
        <v>Not</v>
      </c>
      <c r="K403" s="19" t="str">
        <f>IF((ABS(D403-F403))&gt;=5,"Report","Not")</f>
        <v>Not</v>
      </c>
    </row>
    <row r="404" spans="2:11" ht="12.75">
      <c r="B404" s="19">
        <v>3203</v>
      </c>
      <c r="C404" s="40" t="s">
        <v>15</v>
      </c>
      <c r="D404" s="76">
        <f>3!V17</f>
        <v>5.3476</v>
      </c>
      <c r="E404" s="76">
        <f>3!X17</f>
        <v>1.9162</v>
      </c>
      <c r="F404" s="76">
        <f>3!AC17</f>
        <v>10.4953</v>
      </c>
      <c r="G404" s="76">
        <f>3!AE17</f>
        <v>0.8734</v>
      </c>
      <c r="H404" s="76">
        <f>(D404-F404)/SQRT((E404*E404)+(G404*G404))</f>
        <v>-2.4444634854741625</v>
      </c>
      <c r="I404" s="76">
        <v>1.96</v>
      </c>
      <c r="J404" s="19" t="str">
        <f>IF((ABS(H404))&gt;=I404,"Significant","Not")</f>
        <v>Significant</v>
      </c>
      <c r="K404" s="19" t="str">
        <f>IF((ABS(D404-F404))&gt;=5,"Report","Not")</f>
        <v>Report</v>
      </c>
    </row>
    <row r="405" spans="2:11" ht="12.75">
      <c r="B405" s="19">
        <v>3204</v>
      </c>
      <c r="C405" s="40" t="s">
        <v>16</v>
      </c>
      <c r="D405" s="76">
        <f>3!V18</f>
        <v>8.3073</v>
      </c>
      <c r="E405" s="76">
        <f>3!X18</f>
        <v>2.7996</v>
      </c>
      <c r="F405" s="76">
        <f>3!AC18</f>
        <v>6.3318</v>
      </c>
      <c r="G405" s="76">
        <f>3!AE18</f>
        <v>0.8974</v>
      </c>
      <c r="H405" s="76">
        <f>(D405-F405)/SQRT((E405*E405)+(G405*G405))</f>
        <v>0.6719587193817514</v>
      </c>
      <c r="I405" s="76">
        <v>1.96</v>
      </c>
      <c r="J405" s="19" t="str">
        <f>IF((ABS(H405))&gt;=I405,"Significant","Not")</f>
        <v>Not</v>
      </c>
      <c r="K405" s="19" t="str">
        <f>IF((ABS(D405-F405))&gt;=5,"Report","Not")</f>
        <v>Not</v>
      </c>
    </row>
    <row r="406" spans="2:3" ht="12.75">
      <c r="B406" s="19">
        <v>3205</v>
      </c>
      <c r="C406" s="87" t="s">
        <v>3</v>
      </c>
    </row>
    <row r="407" spans="2:11" ht="12.75">
      <c r="B407" s="19">
        <v>3206</v>
      </c>
      <c r="C407" s="40" t="s">
        <v>17</v>
      </c>
      <c r="D407" s="76">
        <f>3!V20</f>
        <v>48.054</v>
      </c>
      <c r="E407" s="76">
        <f>3!X20</f>
        <v>3.5244</v>
      </c>
      <c r="F407" s="76">
        <f>3!AC20</f>
        <v>49.3714</v>
      </c>
      <c r="G407" s="76">
        <f>3!AE20</f>
        <v>1.5785</v>
      </c>
      <c r="H407" s="76">
        <f>(D407-F407)/SQRT((E407*E407)+(G407*G407))</f>
        <v>-0.34114130881035176</v>
      </c>
      <c r="I407" s="76">
        <v>1.96</v>
      </c>
      <c r="J407" s="19" t="str">
        <f>IF((ABS(H407))&gt;=I407,"Significant","Not")</f>
        <v>Not</v>
      </c>
      <c r="K407" s="19" t="str">
        <f>IF((ABS(D407-F407))&gt;=5,"Report","Not")</f>
        <v>Not</v>
      </c>
    </row>
    <row r="408" spans="2:11" ht="12.75">
      <c r="B408" s="19">
        <v>3207</v>
      </c>
      <c r="C408" s="40" t="s">
        <v>18</v>
      </c>
      <c r="D408" s="76">
        <f>3!V21</f>
        <v>51.946</v>
      </c>
      <c r="E408" s="76">
        <f>3!X21</f>
        <v>3.5244</v>
      </c>
      <c r="F408" s="76">
        <f>3!AC21</f>
        <v>50.6286</v>
      </c>
      <c r="G408" s="76">
        <f>3!AE21</f>
        <v>1.5785</v>
      </c>
      <c r="H408" s="76">
        <f>(D408-F408)/SQRT((E408*E408)+(G408*G408))</f>
        <v>0.34114130881035176</v>
      </c>
      <c r="I408" s="76">
        <v>1.96</v>
      </c>
      <c r="J408" s="19" t="str">
        <f>IF((ABS(H408))&gt;=I408,"Significant","Not")</f>
        <v>Not</v>
      </c>
      <c r="K408" s="19" t="str">
        <f>IF((ABS(D408-F408))&gt;=5,"Report","Not")</f>
        <v>Not</v>
      </c>
    </row>
    <row r="409" spans="2:3" ht="12.75">
      <c r="B409" s="19">
        <v>3208</v>
      </c>
      <c r="C409" s="30" t="s">
        <v>34</v>
      </c>
    </row>
    <row r="410" spans="2:11" ht="12.75">
      <c r="B410" s="19">
        <v>3209</v>
      </c>
      <c r="C410" s="40" t="s">
        <v>28</v>
      </c>
      <c r="D410" s="76">
        <f>3!V23</f>
        <v>10.0797</v>
      </c>
      <c r="E410" s="76">
        <f>3!X23</f>
        <v>1.9709</v>
      </c>
      <c r="F410" s="76">
        <f>3!AC23</f>
        <v>17.01</v>
      </c>
      <c r="G410" s="76">
        <f>3!AE23</f>
        <v>1.1959</v>
      </c>
      <c r="H410" s="76">
        <f>(D410-F410)/SQRT((E410*E410)+(G410*G410))</f>
        <v>-3.0061855170219567</v>
      </c>
      <c r="I410" s="76">
        <v>1.96</v>
      </c>
      <c r="J410" s="19" t="str">
        <f>IF((ABS(H410))&gt;=I410,"Significant","Not")</f>
        <v>Significant</v>
      </c>
      <c r="K410" s="19" t="str">
        <f>IF((ABS(D410-F410))&gt;=5,"Report","Not")</f>
        <v>Report</v>
      </c>
    </row>
    <row r="411" spans="2:11" ht="12.75">
      <c r="B411" s="19">
        <v>3210</v>
      </c>
      <c r="C411" s="40" t="s">
        <v>29</v>
      </c>
      <c r="D411" s="76">
        <f>3!V24</f>
        <v>27.9539</v>
      </c>
      <c r="E411" s="76">
        <f>3!X24</f>
        <v>3.7405</v>
      </c>
      <c r="F411" s="76">
        <f>3!AC24</f>
        <v>42.3909</v>
      </c>
      <c r="G411" s="76">
        <f>3!AE24</f>
        <v>1.4662</v>
      </c>
      <c r="H411" s="76">
        <f>(D411-F411)/SQRT((E411*E411)+(G411*G411))</f>
        <v>-3.5934418822300525</v>
      </c>
      <c r="I411" s="76">
        <v>1.96</v>
      </c>
      <c r="J411" s="19" t="str">
        <f>IF((ABS(H411))&gt;=I411,"Significant","Not")</f>
        <v>Significant</v>
      </c>
      <c r="K411" s="19" t="str">
        <f>IF((ABS(D411-F411))&gt;=5,"Report","Not")</f>
        <v>Report</v>
      </c>
    </row>
    <row r="412" spans="2:11" ht="12.75">
      <c r="B412" s="19">
        <v>3211</v>
      </c>
      <c r="C412" s="40" t="s">
        <v>30</v>
      </c>
      <c r="D412" s="76">
        <f>3!V25</f>
        <v>61.9663</v>
      </c>
      <c r="E412" s="76">
        <f>3!X25</f>
        <v>4.3506</v>
      </c>
      <c r="F412" s="76">
        <f>3!AC25</f>
        <v>40.5991</v>
      </c>
      <c r="G412" s="76">
        <f>3!AE25</f>
        <v>1.9472</v>
      </c>
      <c r="H412" s="76">
        <f>(D412-F412)/SQRT((E412*E412)+(G412*G412))</f>
        <v>4.4828072286411595</v>
      </c>
      <c r="I412" s="76">
        <v>1.96</v>
      </c>
      <c r="J412" s="19" t="str">
        <f>IF((ABS(H412))&gt;=I412,"Significant","Not")</f>
        <v>Significant</v>
      </c>
      <c r="K412" s="19" t="str">
        <f>IF((ABS(D412-F412))&gt;=5,"Report","Not")</f>
        <v>Report</v>
      </c>
    </row>
    <row r="413" spans="2:3" ht="12.75">
      <c r="B413" s="19">
        <v>3212</v>
      </c>
      <c r="C413" s="30" t="s">
        <v>35</v>
      </c>
    </row>
    <row r="414" spans="2:11" ht="12.75">
      <c r="B414" s="19">
        <v>3213</v>
      </c>
      <c r="C414" s="40" t="s">
        <v>31</v>
      </c>
      <c r="D414" s="76">
        <f>3!V27</f>
        <v>80.8315</v>
      </c>
      <c r="E414" s="76">
        <f>3!X27</f>
        <v>3.5515</v>
      </c>
      <c r="F414" s="76">
        <f>3!AC27</f>
        <v>80.011</v>
      </c>
      <c r="G414" s="76">
        <f>3!AE27</f>
        <v>1.4635</v>
      </c>
      <c r="H414" s="76">
        <f>(D414-F414)/SQRT((E414*E414)+(G414*G414))</f>
        <v>0.21360391414748625</v>
      </c>
      <c r="I414" s="76">
        <v>1.96</v>
      </c>
      <c r="J414" s="19" t="str">
        <f>IF((ABS(H414))&gt;=I414,"Significant","Not")</f>
        <v>Not</v>
      </c>
      <c r="K414" s="19" t="str">
        <f>IF((ABS(D414-F414))&gt;=5,"Report","Not")</f>
        <v>Not</v>
      </c>
    </row>
    <row r="415" spans="2:11" ht="12.75">
      <c r="B415" s="19">
        <v>3214</v>
      </c>
      <c r="C415" s="40" t="s">
        <v>32</v>
      </c>
      <c r="D415" s="76">
        <f>3!V28</f>
        <v>17.8604</v>
      </c>
      <c r="E415" s="76">
        <f>3!X28</f>
        <v>3.606</v>
      </c>
      <c r="F415" s="76">
        <f>3!AC28</f>
        <v>18.3774</v>
      </c>
      <c r="G415" s="76">
        <f>3!AE28</f>
        <v>1.4665</v>
      </c>
      <c r="H415" s="76">
        <f>(D415-F415)/SQRT((E415*E415)+(G415*G415))</f>
        <v>-0.13280943613596016</v>
      </c>
      <c r="I415" s="76">
        <v>1.96</v>
      </c>
      <c r="J415" s="19" t="str">
        <f>IF((ABS(H415))&gt;=I415,"Significant","Not")</f>
        <v>Not</v>
      </c>
      <c r="K415" s="19" t="str">
        <f>IF((ABS(D415-F415))&gt;=5,"Report","Not")</f>
        <v>Not</v>
      </c>
    </row>
    <row r="416" spans="2:11" ht="12.75">
      <c r="B416" s="19">
        <v>3215</v>
      </c>
      <c r="C416" s="17" t="s">
        <v>33</v>
      </c>
      <c r="D416" s="76">
        <f>3!V29</f>
        <v>1.3081</v>
      </c>
      <c r="E416" s="76">
        <f>3!X29</f>
        <v>1.0069</v>
      </c>
      <c r="F416" s="76">
        <f>3!AC29</f>
        <v>1.6116</v>
      </c>
      <c r="G416" s="76">
        <f>3!AE29</f>
        <v>0.3957</v>
      </c>
      <c r="H416" s="76">
        <f>(D416-F416)/SQRT((E416*E416)+(G416*G416))</f>
        <v>-0.28053477020419226</v>
      </c>
      <c r="I416" s="76">
        <v>1.96</v>
      </c>
      <c r="J416" s="19" t="str">
        <f>IF((ABS(H416))&gt;=I416,"Significant","Not")</f>
        <v>Not</v>
      </c>
      <c r="K416" s="19" t="str">
        <f>IF((ABS(D416-F416))&gt;=5,"Report","Not")</f>
        <v>Not</v>
      </c>
    </row>
    <row r="417" spans="2:3" ht="12.75">
      <c r="B417" s="19">
        <v>3216</v>
      </c>
      <c r="C417" s="7" t="s">
        <v>46</v>
      </c>
    </row>
    <row r="418" spans="2:11" ht="12.75">
      <c r="B418" s="19">
        <v>3217</v>
      </c>
      <c r="C418" s="17" t="s">
        <v>47</v>
      </c>
      <c r="D418" s="76">
        <f>3!V31</f>
        <v>54.2144</v>
      </c>
      <c r="E418" s="76">
        <f>3!X31</f>
        <v>4.7307</v>
      </c>
      <c r="F418" s="76">
        <f>3!AC31</f>
        <v>22.914</v>
      </c>
      <c r="G418" s="76">
        <f>3!AE31</f>
        <v>1.7059</v>
      </c>
      <c r="H418" s="76">
        <f>(D418-F418)/SQRT((E418*E418)+(G418*G418))</f>
        <v>6.224131490167481</v>
      </c>
      <c r="I418" s="76">
        <v>1.96</v>
      </c>
      <c r="J418" s="19" t="str">
        <f>IF((ABS(H418))&gt;=I418,"Significant","Not")</f>
        <v>Significant</v>
      </c>
      <c r="K418" s="19" t="str">
        <f>IF((ABS(D418-F418))&gt;=5,"Report","Not")</f>
        <v>Report</v>
      </c>
    </row>
    <row r="419" spans="2:11" ht="12.75">
      <c r="B419" s="19">
        <v>3218</v>
      </c>
      <c r="C419" s="17" t="s">
        <v>48</v>
      </c>
      <c r="D419" s="76">
        <f>3!V32</f>
        <v>24.9742</v>
      </c>
      <c r="E419" s="76">
        <f>3!X32</f>
        <v>3.7214</v>
      </c>
      <c r="F419" s="76">
        <f>3!AC32</f>
        <v>56.2705</v>
      </c>
      <c r="G419" s="76">
        <f>3!AE32</f>
        <v>2.2778</v>
      </c>
      <c r="H419" s="76">
        <f>(D419-F419)/SQRT((E419*E419)+(G419*G419))</f>
        <v>-7.1728469608087595</v>
      </c>
      <c r="I419" s="76">
        <v>1.96</v>
      </c>
      <c r="J419" s="19" t="str">
        <f>IF((ABS(H419))&gt;=I419,"Significant","Not")</f>
        <v>Significant</v>
      </c>
      <c r="K419" s="19" t="str">
        <f>IF((ABS(D419-F419))&gt;=5,"Report","Not")</f>
        <v>Report</v>
      </c>
    </row>
    <row r="420" spans="2:11" ht="12.75">
      <c r="B420" s="19">
        <v>3219</v>
      </c>
      <c r="C420" s="17" t="s">
        <v>49</v>
      </c>
      <c r="D420" s="76">
        <f>3!V33</f>
        <v>15.8725</v>
      </c>
      <c r="E420" s="76">
        <f>3!X33</f>
        <v>3.2954</v>
      </c>
      <c r="F420" s="76">
        <f>3!AC33</f>
        <v>17.3779</v>
      </c>
      <c r="G420" s="76">
        <f>3!AE33</f>
        <v>1.4186</v>
      </c>
      <c r="H420" s="76">
        <f>(D420-F420)/SQRT((E420*E420)+(G420*G420))</f>
        <v>-0.4195922194944601</v>
      </c>
      <c r="I420" s="76">
        <v>1.96</v>
      </c>
      <c r="J420" s="19" t="str">
        <f>IF((ABS(H420))&gt;=I420,"Significant","Not")</f>
        <v>Not</v>
      </c>
      <c r="K420" s="19" t="str">
        <f>IF((ABS(D420-F420))&gt;=5,"Report","Not")</f>
        <v>Not</v>
      </c>
    </row>
    <row r="421" spans="2:11" ht="12.75">
      <c r="B421" s="19">
        <v>3220</v>
      </c>
      <c r="C421" s="17" t="s">
        <v>50</v>
      </c>
      <c r="D421" s="76">
        <f>3!V34</f>
        <v>4.9388</v>
      </c>
      <c r="E421" s="76">
        <f>3!X34</f>
        <v>2.1551</v>
      </c>
      <c r="F421" s="76">
        <f>3!AC34</f>
        <v>3.4377</v>
      </c>
      <c r="G421" s="76">
        <f>3!AE34</f>
        <v>0.6244</v>
      </c>
      <c r="H421" s="76">
        <f>(D421-F421)/SQRT((E421*E421)+(G421*G421))</f>
        <v>0.6690194220706033</v>
      </c>
      <c r="I421" s="76">
        <v>1.96</v>
      </c>
      <c r="J421" s="19" t="str">
        <f>IF((ABS(H421))&gt;=I421,"Significant","Not")</f>
        <v>Not</v>
      </c>
      <c r="K421" s="19" t="str">
        <f>IF((ABS(D421-F421))&gt;=5,"Report","Not")</f>
        <v>Not</v>
      </c>
    </row>
    <row r="422" spans="2:3" ht="12.75">
      <c r="B422" s="19">
        <v>3221</v>
      </c>
      <c r="C422" s="87" t="s">
        <v>4</v>
      </c>
    </row>
    <row r="423" spans="2:11" ht="12.75">
      <c r="B423" s="19">
        <v>3222</v>
      </c>
      <c r="C423" s="40" t="s">
        <v>5</v>
      </c>
      <c r="D423" s="76">
        <f>3!V36</f>
        <v>25.8056</v>
      </c>
      <c r="E423" s="76">
        <f>3!X36</f>
        <v>4.3213</v>
      </c>
      <c r="F423" s="76">
        <f>3!AC36</f>
        <v>9.4154</v>
      </c>
      <c r="G423" s="76">
        <f>3!AE36</f>
        <v>1.1816</v>
      </c>
      <c r="H423" s="76">
        <f>(D423-F423)/SQRT((E423*E423)+(G423*G423))</f>
        <v>3.658580355806241</v>
      </c>
      <c r="I423" s="76">
        <v>1.96</v>
      </c>
      <c r="J423" s="19" t="str">
        <f>IF((ABS(H423))&gt;=I423,"Significant","Not")</f>
        <v>Significant</v>
      </c>
      <c r="K423" s="19" t="str">
        <f aca="true" t="shared" si="41" ref="K423:K440">IF((ABS(D423-F423))&gt;=5,"Report","Not")</f>
        <v>Report</v>
      </c>
    </row>
    <row r="424" spans="2:11" ht="12.75">
      <c r="B424" s="19">
        <v>3223</v>
      </c>
      <c r="C424" s="40" t="s">
        <v>19</v>
      </c>
      <c r="D424" s="76">
        <f>3!V37</f>
        <v>28.4198</v>
      </c>
      <c r="E424" s="76">
        <f>3!X37</f>
        <v>4.0595</v>
      </c>
      <c r="F424" s="76">
        <f>3!AC37</f>
        <v>18.5243</v>
      </c>
      <c r="G424" s="76">
        <f>3!AE37</f>
        <v>1.2884</v>
      </c>
      <c r="H424" s="76">
        <f>(D424-F424)/SQRT((E424*E424)+(G424*G424))</f>
        <v>2.323404947850604</v>
      </c>
      <c r="I424" s="76">
        <v>1.96</v>
      </c>
      <c r="J424" s="19" t="str">
        <f>IF((ABS(H424))&gt;=I424,"Significant","Not")</f>
        <v>Significant</v>
      </c>
      <c r="K424" s="19" t="str">
        <f t="shared" si="41"/>
        <v>Report</v>
      </c>
    </row>
    <row r="425" spans="2:11" ht="12.75">
      <c r="B425" s="19">
        <v>3224</v>
      </c>
      <c r="C425" s="40" t="s">
        <v>20</v>
      </c>
      <c r="D425" s="76">
        <f>3!V38</f>
        <v>24.0525</v>
      </c>
      <c r="E425" s="76">
        <f>3!X38</f>
        <v>4.4606</v>
      </c>
      <c r="F425" s="76">
        <f>3!AC38</f>
        <v>22.071</v>
      </c>
      <c r="G425" s="76">
        <f>3!AE38</f>
        <v>1.4818</v>
      </c>
      <c r="H425" s="76">
        <f>(D425-F425)/SQRT((E425*E425)+(G425*G425))</f>
        <v>0.4215701382692293</v>
      </c>
      <c r="I425" s="76">
        <v>1.96</v>
      </c>
      <c r="J425" s="19" t="str">
        <f>IF((ABS(H425))&gt;=I425,"Significant","Not")</f>
        <v>Not</v>
      </c>
      <c r="K425" s="19" t="str">
        <f t="shared" si="41"/>
        <v>Not</v>
      </c>
    </row>
    <row r="426" spans="2:11" ht="12.75">
      <c r="B426" s="19">
        <v>3225</v>
      </c>
      <c r="C426" s="40" t="s">
        <v>21</v>
      </c>
      <c r="D426" s="76">
        <f>3!V39</f>
        <v>21.7222</v>
      </c>
      <c r="E426" s="76">
        <f>3!X39</f>
        <v>3.7919</v>
      </c>
      <c r="F426" s="76">
        <f>3!AC39</f>
        <v>49.9893</v>
      </c>
      <c r="G426" s="76">
        <f>3!AE39</f>
        <v>1.9015</v>
      </c>
      <c r="H426" s="76">
        <f>(D426-F426)/SQRT((E426*E426)+(G426*G426))</f>
        <v>-6.663691590940066</v>
      </c>
      <c r="I426" s="76">
        <v>1.96</v>
      </c>
      <c r="J426" s="19" t="str">
        <f>IF((ABS(H426))&gt;=I426,"Significant","Not")</f>
        <v>Significant</v>
      </c>
      <c r="K426" s="19" t="str">
        <f t="shared" si="41"/>
        <v>Report</v>
      </c>
    </row>
    <row r="427" spans="2:3" ht="12.75">
      <c r="B427" s="19">
        <v>3226</v>
      </c>
      <c r="C427" s="87" t="s">
        <v>57</v>
      </c>
    </row>
    <row r="428" spans="2:11" ht="12.75">
      <c r="B428" s="19">
        <v>3227</v>
      </c>
      <c r="C428" s="40" t="s">
        <v>26</v>
      </c>
      <c r="D428" s="76">
        <f>3!V41</f>
        <v>24.5488</v>
      </c>
      <c r="E428" s="76">
        <f>3!X41</f>
        <v>4.2389</v>
      </c>
      <c r="F428" s="76">
        <f>3!AC41</f>
        <v>13.1059</v>
      </c>
      <c r="G428" s="76">
        <f>3!AE41</f>
        <v>1.2428</v>
      </c>
      <c r="H428" s="76">
        <f>(D428-F428)/SQRT((E428*E428)+(G428*G428))</f>
        <v>2.5904548503879568</v>
      </c>
      <c r="I428" s="76">
        <v>1.96</v>
      </c>
      <c r="J428" s="19" t="str">
        <f>IF((ABS(H428))&gt;=I428,"Significant","Not")</f>
        <v>Significant</v>
      </c>
      <c r="K428" s="19" t="str">
        <f t="shared" si="41"/>
        <v>Report</v>
      </c>
    </row>
    <row r="429" spans="2:11" ht="12.75">
      <c r="B429" s="19">
        <v>3228</v>
      </c>
      <c r="C429" s="40" t="s">
        <v>24</v>
      </c>
      <c r="D429" s="76">
        <f>3!V42</f>
        <v>30.8455</v>
      </c>
      <c r="E429" s="76">
        <f>3!X42</f>
        <v>4.6037</v>
      </c>
      <c r="F429" s="76">
        <f>3!AC42</f>
        <v>24.5092</v>
      </c>
      <c r="G429" s="76">
        <f>3!AE42</f>
        <v>1.3486</v>
      </c>
      <c r="H429" s="76">
        <f>(D429-F429)/SQRT((E429*E429)+(G429*G429))</f>
        <v>1.3208430929549975</v>
      </c>
      <c r="I429" s="76">
        <v>1.96</v>
      </c>
      <c r="J429" s="19" t="str">
        <f>IF((ABS(H429))&gt;=I429,"Significant","Not")</f>
        <v>Not</v>
      </c>
      <c r="K429" s="19" t="str">
        <f t="shared" si="41"/>
        <v>Report</v>
      </c>
    </row>
    <row r="430" spans="2:11" ht="12.75">
      <c r="B430" s="19">
        <v>3229</v>
      </c>
      <c r="C430" s="40" t="s">
        <v>23</v>
      </c>
      <c r="D430" s="76">
        <f>3!V43</f>
        <v>24.9652</v>
      </c>
      <c r="E430" s="76">
        <f>3!X43</f>
        <v>3.919</v>
      </c>
      <c r="F430" s="76">
        <f>3!AC43</f>
        <v>30.8958</v>
      </c>
      <c r="G430" s="76">
        <f>3!AE43</f>
        <v>1.5092</v>
      </c>
      <c r="H430" s="76">
        <f>(D430-F430)/SQRT((E430*E430)+(G430*G430))</f>
        <v>-1.4121979076380466</v>
      </c>
      <c r="I430" s="76">
        <v>1.96</v>
      </c>
      <c r="J430" s="19" t="str">
        <f>IF((ABS(H430))&gt;=I430,"Significant","Not")</f>
        <v>Not</v>
      </c>
      <c r="K430" s="19" t="str">
        <f t="shared" si="41"/>
        <v>Report</v>
      </c>
    </row>
    <row r="431" spans="2:11" ht="12.75">
      <c r="B431" s="19">
        <v>3230</v>
      </c>
      <c r="C431" s="40" t="s">
        <v>22</v>
      </c>
      <c r="D431" s="76">
        <f>3!V44</f>
        <v>19.6405</v>
      </c>
      <c r="E431" s="76">
        <f>3!X44</f>
        <v>3.6714</v>
      </c>
      <c r="F431" s="76">
        <f>3!AC44</f>
        <v>31.4891</v>
      </c>
      <c r="G431" s="76">
        <f>3!AE44</f>
        <v>1.5591</v>
      </c>
      <c r="H431" s="76">
        <f>(D431-F431)/SQRT((E431*E431)+(G431*G431))</f>
        <v>-2.970519087777618</v>
      </c>
      <c r="I431" s="76">
        <v>1.96</v>
      </c>
      <c r="J431" s="19" t="str">
        <f>IF((ABS(H431))&gt;=I431,"Significant","Not")</f>
        <v>Significant</v>
      </c>
      <c r="K431" s="19" t="str">
        <f t="shared" si="41"/>
        <v>Report</v>
      </c>
    </row>
    <row r="432" spans="2:3" ht="12.75">
      <c r="B432" s="19">
        <v>3231</v>
      </c>
      <c r="C432" s="87" t="s">
        <v>6</v>
      </c>
    </row>
    <row r="433" spans="2:11" ht="12.75">
      <c r="B433" s="19">
        <v>3232</v>
      </c>
      <c r="C433" s="40" t="s">
        <v>304</v>
      </c>
      <c r="D433" s="76">
        <f>3!V46</f>
        <v>72.4416</v>
      </c>
      <c r="E433" s="76">
        <f>3!X46</f>
        <v>4.9053</v>
      </c>
      <c r="F433" s="76">
        <f>3!AC46</f>
        <v>91.0649</v>
      </c>
      <c r="G433" s="76">
        <f>3!AE46</f>
        <v>1.1901</v>
      </c>
      <c r="H433" s="76">
        <f>(D433-F433)/SQRT((E433*E433)+(G433*G433))</f>
        <v>-3.6895327000527716</v>
      </c>
      <c r="I433" s="76">
        <v>1.96</v>
      </c>
      <c r="J433" s="19" t="str">
        <f>IF((ABS(H433))&gt;=I433,"Significant","Not")</f>
        <v>Significant</v>
      </c>
      <c r="K433" s="19" t="str">
        <f t="shared" si="41"/>
        <v>Report</v>
      </c>
    </row>
    <row r="434" spans="2:11" ht="12.75" hidden="1">
      <c r="B434" s="19">
        <v>3233</v>
      </c>
      <c r="C434" s="40" t="s">
        <v>64</v>
      </c>
      <c r="D434" s="76">
        <f>3!V47</f>
        <v>18.0634</v>
      </c>
      <c r="E434" s="76">
        <f>3!X47</f>
        <v>3.217</v>
      </c>
      <c r="F434" s="76">
        <f>3!AC47</f>
        <v>8.0345</v>
      </c>
      <c r="G434" s="76">
        <f>3!AE47</f>
        <v>1.0119</v>
      </c>
      <c r="H434" s="76">
        <f>(D434-F434)/SQRT((E434*E434)+(G434*G434))</f>
        <v>2.9738235536629873</v>
      </c>
      <c r="I434" s="76">
        <v>1.96</v>
      </c>
      <c r="J434" s="19" t="str">
        <f>IF((ABS(H434))&gt;=I434,"Significant","Not")</f>
        <v>Significant</v>
      </c>
      <c r="K434" s="19" t="str">
        <f t="shared" si="41"/>
        <v>Report</v>
      </c>
    </row>
    <row r="435" spans="2:11" ht="12.75">
      <c r="B435" s="19">
        <v>3234</v>
      </c>
      <c r="C435" s="17" t="s">
        <v>25</v>
      </c>
      <c r="D435" s="76">
        <f>3!V48</f>
        <v>27.5584</v>
      </c>
      <c r="E435" s="76">
        <f>3!X48</f>
        <v>4.9053</v>
      </c>
      <c r="F435" s="76">
        <f>3!AC48</f>
        <v>8.9351</v>
      </c>
      <c r="G435" s="76">
        <f>3!AE48</f>
        <v>1.1904</v>
      </c>
      <c r="H435" s="76">
        <f>(D435-F435)/SQRT((E435*E435)+(G435*G435))</f>
        <v>3.6894809928400267</v>
      </c>
      <c r="I435" s="76">
        <v>1.96</v>
      </c>
      <c r="J435" s="19" t="str">
        <f>IF((ABS(H435))&gt;=I435,"Significant","Not")</f>
        <v>Significant</v>
      </c>
      <c r="K435" s="19" t="str">
        <f t="shared" si="41"/>
        <v>Report</v>
      </c>
    </row>
    <row r="436" spans="2:3" ht="12.75">
      <c r="B436" s="19">
        <v>3235</v>
      </c>
      <c r="C436" s="81" t="s">
        <v>74</v>
      </c>
    </row>
    <row r="437" spans="2:11" ht="12.75">
      <c r="B437" s="19">
        <v>3236</v>
      </c>
      <c r="C437" s="17" t="s">
        <v>75</v>
      </c>
      <c r="D437" s="76">
        <f>3!V50</f>
        <v>15.335</v>
      </c>
      <c r="E437" s="76">
        <f>3!X50</f>
        <v>4.5092</v>
      </c>
      <c r="F437" s="76">
        <f>3!AC50</f>
        <v>24.7684</v>
      </c>
      <c r="G437" s="76">
        <f>3!AE50</f>
        <v>1.6035</v>
      </c>
      <c r="H437" s="76">
        <f>(D437-F437)/SQRT((E437*E437)+(G437*G437))</f>
        <v>-1.9711136430493965</v>
      </c>
      <c r="I437" s="76">
        <v>1.96</v>
      </c>
      <c r="J437" s="19" t="str">
        <f>IF((ABS(H437))&gt;=I437,"Significant","Not")</f>
        <v>Significant</v>
      </c>
      <c r="K437" s="19" t="str">
        <f t="shared" si="41"/>
        <v>Report</v>
      </c>
    </row>
    <row r="438" spans="2:11" ht="12.75">
      <c r="B438" s="19">
        <v>3237</v>
      </c>
      <c r="C438" s="17" t="s">
        <v>76</v>
      </c>
      <c r="D438" s="76">
        <f>3!V51</f>
        <v>40.5712</v>
      </c>
      <c r="E438" s="76">
        <f>3!X51</f>
        <v>4.9642</v>
      </c>
      <c r="F438" s="76">
        <f>3!AC51</f>
        <v>26.2928</v>
      </c>
      <c r="G438" s="76">
        <f>3!AE51</f>
        <v>1.4067</v>
      </c>
      <c r="H438" s="76">
        <f>(D438-F438)/SQRT((E438*E438)+(G438*G438))</f>
        <v>2.76731437407624</v>
      </c>
      <c r="I438" s="76">
        <v>1.96</v>
      </c>
      <c r="J438" s="19" t="str">
        <f>IF((ABS(H438))&gt;=I438,"Significant","Not")</f>
        <v>Significant</v>
      </c>
      <c r="K438" s="19" t="str">
        <f t="shared" si="41"/>
        <v>Report</v>
      </c>
    </row>
    <row r="439" spans="2:11" ht="12.75">
      <c r="B439" s="19">
        <v>3238</v>
      </c>
      <c r="C439" s="17" t="s">
        <v>77</v>
      </c>
      <c r="D439" s="76">
        <f>3!V52</f>
        <v>21.7608</v>
      </c>
      <c r="E439" s="76">
        <f>3!X52</f>
        <v>3.8115</v>
      </c>
      <c r="F439" s="76">
        <f>3!AC52</f>
        <v>30.2255</v>
      </c>
      <c r="G439" s="76">
        <f>3!AE52</f>
        <v>2.0195</v>
      </c>
      <c r="H439" s="76">
        <f>(D439-F439)/SQRT((E439*E439)+(G439*G439))</f>
        <v>-1.9623934410266104</v>
      </c>
      <c r="I439" s="76">
        <v>1.96</v>
      </c>
      <c r="J439" s="19" t="str">
        <f>IF((ABS(H439))&gt;=I439,"Significant","Not")</f>
        <v>Significant</v>
      </c>
      <c r="K439" s="19" t="str">
        <f t="shared" si="41"/>
        <v>Report</v>
      </c>
    </row>
    <row r="440" spans="2:11" ht="12.75">
      <c r="B440" s="19">
        <v>3239</v>
      </c>
      <c r="C440" s="17" t="s">
        <v>78</v>
      </c>
      <c r="D440" s="76">
        <f>3!V53</f>
        <v>22.3321</v>
      </c>
      <c r="E440" s="76">
        <f>3!X53</f>
        <v>3.7725</v>
      </c>
      <c r="F440" s="76">
        <f>3!AC53</f>
        <v>18.7134</v>
      </c>
      <c r="G440" s="76">
        <f>3!AE53</f>
        <v>1.1969</v>
      </c>
      <c r="H440" s="76">
        <f>(D440-F440)/SQRT((E440*E440)+(G440*G440))</f>
        <v>0.9143168550803251</v>
      </c>
      <c r="I440" s="76">
        <v>1.96</v>
      </c>
      <c r="J440" s="19" t="str">
        <f>IF((ABS(H440))&gt;=I440,"Significant","Not")</f>
        <v>Not</v>
      </c>
      <c r="K440" s="19" t="str">
        <f t="shared" si="41"/>
        <v>Not</v>
      </c>
    </row>
    <row r="441" spans="2:3" ht="12.75">
      <c r="B441" s="19"/>
      <c r="C441" s="17"/>
    </row>
    <row r="442" spans="1:3" ht="12.75">
      <c r="A442" s="80" t="s">
        <v>282</v>
      </c>
      <c r="C442" s="81"/>
    </row>
    <row r="443" spans="2:3" ht="12.75">
      <c r="B443" s="83" t="s">
        <v>130</v>
      </c>
      <c r="C443" s="84"/>
    </row>
    <row r="444" spans="2:11" ht="12.75">
      <c r="B444" s="19">
        <v>3240</v>
      </c>
      <c r="C444" s="84" t="s">
        <v>136</v>
      </c>
      <c r="D444" s="85" t="s">
        <v>277</v>
      </c>
      <c r="E444" s="85" t="s">
        <v>278</v>
      </c>
      <c r="F444" s="85" t="s">
        <v>274</v>
      </c>
      <c r="G444" s="85" t="s">
        <v>275</v>
      </c>
      <c r="H444" s="85" t="s">
        <v>135</v>
      </c>
      <c r="I444" s="85" t="s">
        <v>176</v>
      </c>
      <c r="J444" s="85" t="s">
        <v>177</v>
      </c>
      <c r="K444" s="30" t="s">
        <v>299</v>
      </c>
    </row>
    <row r="445" spans="2:3" ht="12.75">
      <c r="B445" s="19">
        <v>3241</v>
      </c>
      <c r="C445" s="30" t="s">
        <v>40</v>
      </c>
    </row>
    <row r="446" spans="2:11" ht="12.75">
      <c r="B446" s="19">
        <v>3242</v>
      </c>
      <c r="C446" s="17" t="s">
        <v>11</v>
      </c>
      <c r="D446" s="76">
        <f>3!AC8</f>
        <v>52.447</v>
      </c>
      <c r="E446" s="76">
        <f>3!AE8</f>
        <v>1.3858</v>
      </c>
      <c r="F446" s="76">
        <f>3!Y8</f>
        <v>47.415</v>
      </c>
      <c r="G446" s="76">
        <f>3!AA8</f>
        <v>0.2055</v>
      </c>
      <c r="H446" s="76">
        <f aca="true" t="shared" si="42" ref="H446:H451">(D446-F446)/SQRT((E446*E446)+(G446*G446))</f>
        <v>3.5918383345723024</v>
      </c>
      <c r="I446" s="76">
        <v>1.96</v>
      </c>
      <c r="J446" s="19" t="str">
        <f aca="true" t="shared" si="43" ref="J446:J451">IF((ABS(H446))&gt;=I446,"Significant","Not")</f>
        <v>Significant</v>
      </c>
      <c r="K446" s="19" t="str">
        <f aca="true" t="shared" si="44" ref="K446:K451">IF((ABS(D446-F446))&gt;=5,"Report","Not")</f>
        <v>Report</v>
      </c>
    </row>
    <row r="447" spans="2:11" s="129" customFormat="1" ht="12.75">
      <c r="B447" s="130">
        <v>3243</v>
      </c>
      <c r="C447" s="135" t="s">
        <v>36</v>
      </c>
      <c r="D447" s="132">
        <f>3!AC9</f>
        <v>8.5711</v>
      </c>
      <c r="E447" s="132">
        <f>3!AE9</f>
        <v>0.7519</v>
      </c>
      <c r="F447" s="132">
        <f>3!Y9</f>
        <v>6.9693</v>
      </c>
      <c r="G447" s="132">
        <f>3!AA9</f>
        <v>0.1017</v>
      </c>
      <c r="H447" s="132">
        <f t="shared" si="42"/>
        <v>2.1111130713089032</v>
      </c>
      <c r="I447" s="132">
        <v>1.96</v>
      </c>
      <c r="J447" s="130" t="str">
        <f t="shared" si="43"/>
        <v>Significant</v>
      </c>
      <c r="K447" s="130" t="str">
        <f t="shared" si="44"/>
        <v>Not</v>
      </c>
    </row>
    <row r="448" spans="2:11" s="129" customFormat="1" ht="12.75">
      <c r="B448" s="130">
        <v>3244</v>
      </c>
      <c r="C448" s="131" t="s">
        <v>37</v>
      </c>
      <c r="D448" s="132">
        <f>3!AC10</f>
        <v>26.7746</v>
      </c>
      <c r="E448" s="132">
        <f>3!AE10</f>
        <v>1.338</v>
      </c>
      <c r="F448" s="132">
        <f>3!Y10</f>
        <v>23.6064</v>
      </c>
      <c r="G448" s="132">
        <f>3!AA10</f>
        <v>0.1749</v>
      </c>
      <c r="H448" s="132">
        <f t="shared" si="42"/>
        <v>2.347888190004459</v>
      </c>
      <c r="I448" s="132">
        <v>1.96</v>
      </c>
      <c r="J448" s="130" t="str">
        <f t="shared" si="43"/>
        <v>Significant</v>
      </c>
      <c r="K448" s="130" t="str">
        <f t="shared" si="44"/>
        <v>Not</v>
      </c>
    </row>
    <row r="449" spans="2:11" ht="12.75">
      <c r="B449" s="19">
        <v>3245</v>
      </c>
      <c r="C449" s="39" t="s">
        <v>38</v>
      </c>
      <c r="D449" s="76">
        <f>3!AC11</f>
        <v>17.1013</v>
      </c>
      <c r="E449" s="76">
        <f>3!AE11</f>
        <v>0.9754</v>
      </c>
      <c r="F449" s="76">
        <f>3!Y11</f>
        <v>16.8392</v>
      </c>
      <c r="G449" s="76">
        <f>3!AA11</f>
        <v>0.1388</v>
      </c>
      <c r="H449" s="76">
        <f t="shared" si="42"/>
        <v>0.2660302870529647</v>
      </c>
      <c r="I449" s="76">
        <v>1.96</v>
      </c>
      <c r="J449" s="19" t="str">
        <f t="shared" si="43"/>
        <v>Not</v>
      </c>
      <c r="K449" s="19" t="str">
        <f t="shared" si="44"/>
        <v>Not</v>
      </c>
    </row>
    <row r="450" spans="2:11" ht="12.75">
      <c r="B450" s="19">
        <v>3246</v>
      </c>
      <c r="C450" s="17" t="s">
        <v>10</v>
      </c>
      <c r="D450" s="76">
        <f>3!AC12</f>
        <v>23.2297</v>
      </c>
      <c r="E450" s="76">
        <f>3!AE12</f>
        <v>1.1191</v>
      </c>
      <c r="F450" s="76">
        <f>3!Y12</f>
        <v>24.6919</v>
      </c>
      <c r="G450" s="76">
        <f>3!AA12</f>
        <v>0.1637</v>
      </c>
      <c r="H450" s="76">
        <f t="shared" si="42"/>
        <v>-1.292827331481013</v>
      </c>
      <c r="I450" s="76">
        <v>1.96</v>
      </c>
      <c r="J450" s="19" t="str">
        <f t="shared" si="43"/>
        <v>Not</v>
      </c>
      <c r="K450" s="19" t="str">
        <f t="shared" si="44"/>
        <v>Not</v>
      </c>
    </row>
    <row r="451" spans="2:11" ht="12.75">
      <c r="B451" s="19">
        <v>3247</v>
      </c>
      <c r="C451" s="17" t="s">
        <v>39</v>
      </c>
      <c r="D451" s="76">
        <f>3!AC13</f>
        <v>24.3233</v>
      </c>
      <c r="E451" s="76">
        <f>3!AE13</f>
        <v>1.3154</v>
      </c>
      <c r="F451" s="76">
        <f>3!Y13</f>
        <v>27.8932</v>
      </c>
      <c r="G451" s="76">
        <f>3!AA13</f>
        <v>0.2247</v>
      </c>
      <c r="H451" s="76">
        <f t="shared" si="42"/>
        <v>-2.6751766854847023</v>
      </c>
      <c r="I451" s="76">
        <v>1.96</v>
      </c>
      <c r="J451" s="19" t="str">
        <f t="shared" si="43"/>
        <v>Significant</v>
      </c>
      <c r="K451" s="19" t="str">
        <f t="shared" si="44"/>
        <v>Not</v>
      </c>
    </row>
    <row r="452" spans="2:3" ht="12.75">
      <c r="B452" s="19">
        <v>3248</v>
      </c>
      <c r="C452" s="87" t="s">
        <v>2</v>
      </c>
    </row>
    <row r="453" spans="2:11" ht="12.75">
      <c r="B453" s="19">
        <v>3249</v>
      </c>
      <c r="C453" s="40" t="s">
        <v>13</v>
      </c>
      <c r="D453" s="76">
        <f>3!AC15</f>
        <v>70.5088</v>
      </c>
      <c r="E453" s="76">
        <f>3!AE15</f>
        <v>1.5377</v>
      </c>
      <c r="F453" s="76">
        <f>3!Y15</f>
        <v>60.9093</v>
      </c>
      <c r="G453" s="76">
        <f>3!AA15</f>
        <v>0.399</v>
      </c>
      <c r="H453" s="76">
        <f>(D453-F453)/SQRT((E453*E453)+(G453*G453))</f>
        <v>6.042655443757213</v>
      </c>
      <c r="I453" s="76">
        <v>1.96</v>
      </c>
      <c r="J453" s="19" t="str">
        <f>IF((ABS(H453))&gt;=I453,"Significant","Not")</f>
        <v>Significant</v>
      </c>
      <c r="K453" s="19" t="str">
        <f>IF((ABS(D453-F453))&gt;=5,"Report","Not")</f>
        <v>Report</v>
      </c>
    </row>
    <row r="454" spans="2:11" s="129" customFormat="1" ht="12.75">
      <c r="B454" s="130">
        <v>3250</v>
      </c>
      <c r="C454" s="134" t="s">
        <v>14</v>
      </c>
      <c r="D454" s="132">
        <f>3!AC16</f>
        <v>12.664</v>
      </c>
      <c r="E454" s="132">
        <f>3!AE16</f>
        <v>1.1381</v>
      </c>
      <c r="F454" s="132">
        <f>3!Y16</f>
        <v>16.2852</v>
      </c>
      <c r="G454" s="132">
        <f>3!AA16</f>
        <v>0.1508</v>
      </c>
      <c r="H454" s="132">
        <f>(D454-F454)/SQRT((E454*E454)+(G454*G454))</f>
        <v>-3.1542258624533743</v>
      </c>
      <c r="I454" s="132">
        <v>1.96</v>
      </c>
      <c r="J454" s="130" t="str">
        <f>IF((ABS(H454))&gt;=I454,"Significant","Not")</f>
        <v>Significant</v>
      </c>
      <c r="K454" s="130" t="str">
        <f>IF((ABS(D454-F454))&gt;=5,"Report","Not")</f>
        <v>Not</v>
      </c>
    </row>
    <row r="455" spans="2:11" ht="12.75">
      <c r="B455" s="19">
        <v>3251</v>
      </c>
      <c r="C455" s="40" t="s">
        <v>15</v>
      </c>
      <c r="D455" s="76">
        <f>3!AC17</f>
        <v>10.4953</v>
      </c>
      <c r="E455" s="76">
        <f>3!AE17</f>
        <v>0.8734</v>
      </c>
      <c r="F455" s="76">
        <f>3!Y17</f>
        <v>16.8577</v>
      </c>
      <c r="G455" s="76">
        <f>3!AA17</f>
        <v>0.1628</v>
      </c>
      <c r="H455" s="76">
        <f>(D455-F455)/SQRT((E455*E455)+(G455*G455))</f>
        <v>-7.161290306542882</v>
      </c>
      <c r="I455" s="76">
        <v>1.96</v>
      </c>
      <c r="J455" s="19" t="str">
        <f>IF((ABS(H455))&gt;=I455,"Significant","Not")</f>
        <v>Significant</v>
      </c>
      <c r="K455" s="19" t="str">
        <f>IF((ABS(D455-F455))&gt;=5,"Report","Not")</f>
        <v>Report</v>
      </c>
    </row>
    <row r="456" spans="2:11" ht="12.75">
      <c r="B456" s="19">
        <v>3252</v>
      </c>
      <c r="C456" s="40" t="s">
        <v>16</v>
      </c>
      <c r="D456" s="76">
        <f>3!AC18</f>
        <v>6.3318</v>
      </c>
      <c r="E456" s="76">
        <f>3!AE18</f>
        <v>0.8974</v>
      </c>
      <c r="F456" s="76">
        <f>3!Y18</f>
        <v>5.9477</v>
      </c>
      <c r="G456" s="76">
        <f>3!AA18</f>
        <v>0.3474</v>
      </c>
      <c r="H456" s="76">
        <f>(D456-F456)/SQRT((E456*E456)+(G456*G456))</f>
        <v>0.3991495494658149</v>
      </c>
      <c r="I456" s="76">
        <v>1.96</v>
      </c>
      <c r="J456" s="19" t="str">
        <f>IF((ABS(H456))&gt;=I456,"Significant","Not")</f>
        <v>Not</v>
      </c>
      <c r="K456" s="19" t="str">
        <f>IF((ABS(D456-F456))&gt;=5,"Report","Not")</f>
        <v>Not</v>
      </c>
    </row>
    <row r="457" spans="2:3" ht="12.75">
      <c r="B457" s="19">
        <v>3253</v>
      </c>
      <c r="C457" s="87" t="s">
        <v>3</v>
      </c>
    </row>
    <row r="458" spans="2:11" ht="12.75">
      <c r="B458" s="19">
        <v>3254</v>
      </c>
      <c r="C458" s="40" t="s">
        <v>17</v>
      </c>
      <c r="D458" s="76">
        <f>3!AC20</f>
        <v>49.3714</v>
      </c>
      <c r="E458" s="76">
        <f>3!AE20</f>
        <v>1.5785</v>
      </c>
      <c r="F458" s="76">
        <f>3!Y20</f>
        <v>49.0718</v>
      </c>
      <c r="G458" s="76">
        <f>3!AA20</f>
        <v>0.588</v>
      </c>
      <c r="H458" s="76">
        <f>(D458-F458)/SQRT((E458*E458)+(G458*G458))</f>
        <v>0.1778611305465835</v>
      </c>
      <c r="I458" s="76">
        <v>1.96</v>
      </c>
      <c r="J458" s="19" t="str">
        <f>IF((ABS(H458))&gt;=I458,"Significant","Not")</f>
        <v>Not</v>
      </c>
      <c r="K458" s="19" t="str">
        <f>IF((ABS(D458-F458))&gt;=5,"Report","Not")</f>
        <v>Not</v>
      </c>
    </row>
    <row r="459" spans="2:11" ht="12.75">
      <c r="B459" s="19">
        <v>3255</v>
      </c>
      <c r="C459" s="40" t="s">
        <v>18</v>
      </c>
      <c r="D459" s="76">
        <f>3!AC21</f>
        <v>50.6286</v>
      </c>
      <c r="E459" s="76">
        <f>3!AE21</f>
        <v>1.5785</v>
      </c>
      <c r="F459" s="76">
        <f>3!Y21</f>
        <v>50.9282</v>
      </c>
      <c r="G459" s="76">
        <f>3!AA21</f>
        <v>0.588</v>
      </c>
      <c r="H459" s="76">
        <f>(D459-F459)/SQRT((E459*E459)+(G459*G459))</f>
        <v>-0.1778611305465835</v>
      </c>
      <c r="I459" s="76">
        <v>1.96</v>
      </c>
      <c r="J459" s="19" t="str">
        <f>IF((ABS(H459))&gt;=I459,"Significant","Not")</f>
        <v>Not</v>
      </c>
      <c r="K459" s="19" t="str">
        <f>IF((ABS(D459-F459))&gt;=5,"Report","Not")</f>
        <v>Not</v>
      </c>
    </row>
    <row r="460" spans="2:3" ht="12.75">
      <c r="B460" s="19">
        <v>3256</v>
      </c>
      <c r="C460" s="30" t="s">
        <v>34</v>
      </c>
    </row>
    <row r="461" spans="2:11" ht="12.75">
      <c r="B461" s="19">
        <v>3257</v>
      </c>
      <c r="C461" s="40" t="s">
        <v>28</v>
      </c>
      <c r="D461" s="76">
        <f>3!AC23</f>
        <v>17.01</v>
      </c>
      <c r="E461" s="76">
        <f>3!AE23</f>
        <v>1.1959</v>
      </c>
      <c r="F461" s="76">
        <f>3!Y23</f>
        <v>15.8402</v>
      </c>
      <c r="G461" s="76">
        <f>3!AA23</f>
        <v>0.4389</v>
      </c>
      <c r="H461" s="76">
        <f>(D461-F461)/SQRT((E461*E461)+(G461*G461))</f>
        <v>0.9182856057302973</v>
      </c>
      <c r="I461" s="76">
        <v>1.96</v>
      </c>
      <c r="J461" s="19" t="str">
        <f>IF((ABS(H461))&gt;=I461,"Significant","Not")</f>
        <v>Not</v>
      </c>
      <c r="K461" s="19" t="str">
        <f>IF((ABS(D461-F461))&gt;=5,"Report","Not")</f>
        <v>Not</v>
      </c>
    </row>
    <row r="462" spans="2:11" ht="12.75">
      <c r="B462" s="19">
        <v>3258</v>
      </c>
      <c r="C462" s="40" t="s">
        <v>29</v>
      </c>
      <c r="D462" s="76">
        <f>3!AC24</f>
        <v>42.3909</v>
      </c>
      <c r="E462" s="76">
        <f>3!AE24</f>
        <v>1.4662</v>
      </c>
      <c r="F462" s="76">
        <f>3!Y24</f>
        <v>40.5643</v>
      </c>
      <c r="G462" s="76">
        <f>3!AA24</f>
        <v>0.6657</v>
      </c>
      <c r="H462" s="76">
        <f>(D462-F462)/SQRT((E462*E462)+(G462*G462))</f>
        <v>1.1343593603830393</v>
      </c>
      <c r="I462" s="76">
        <v>1.96</v>
      </c>
      <c r="J462" s="19" t="str">
        <f>IF((ABS(H462))&gt;=I462,"Significant","Not")</f>
        <v>Not</v>
      </c>
      <c r="K462" s="19" t="str">
        <f>IF((ABS(D462-F462))&gt;=5,"Report","Not")</f>
        <v>Not</v>
      </c>
    </row>
    <row r="463" spans="2:11" ht="12.75">
      <c r="B463" s="19">
        <v>3259</v>
      </c>
      <c r="C463" s="40" t="s">
        <v>30</v>
      </c>
      <c r="D463" s="76">
        <f>3!AC25</f>
        <v>40.5991</v>
      </c>
      <c r="E463" s="76">
        <f>3!AE25</f>
        <v>1.9472</v>
      </c>
      <c r="F463" s="76">
        <f>3!Y25</f>
        <v>43.5956</v>
      </c>
      <c r="G463" s="76">
        <f>3!AA25</f>
        <v>0.7358</v>
      </c>
      <c r="H463" s="76">
        <f>(D463-F463)/SQRT((E463*E463)+(G463*G463))</f>
        <v>-1.4395291536367176</v>
      </c>
      <c r="I463" s="76">
        <v>1.96</v>
      </c>
      <c r="J463" s="19" t="str">
        <f>IF((ABS(H463))&gt;=I463,"Significant","Not")</f>
        <v>Not</v>
      </c>
      <c r="K463" s="19" t="str">
        <f>IF((ABS(D463-F463))&gt;=5,"Report","Not")</f>
        <v>Not</v>
      </c>
    </row>
    <row r="464" spans="2:3" ht="12.75">
      <c r="B464" s="19">
        <v>3260</v>
      </c>
      <c r="C464" s="30" t="s">
        <v>35</v>
      </c>
    </row>
    <row r="465" spans="2:11" ht="12.75">
      <c r="B465" s="19">
        <v>3261</v>
      </c>
      <c r="C465" s="40" t="s">
        <v>31</v>
      </c>
      <c r="D465" s="76">
        <f>3!AC27</f>
        <v>80.011</v>
      </c>
      <c r="E465" s="76">
        <f>3!AE27</f>
        <v>1.4635</v>
      </c>
      <c r="F465" s="76">
        <f>3!Y27</f>
        <v>69.4942</v>
      </c>
      <c r="G465" s="76">
        <f>3!AA27</f>
        <v>0.6624</v>
      </c>
      <c r="H465" s="76">
        <f>(D465-F465)/SQRT((E465*E465)+(G465*G465))</f>
        <v>6.546704865233665</v>
      </c>
      <c r="I465" s="76">
        <v>1.96</v>
      </c>
      <c r="J465" s="19" t="str">
        <f>IF((ABS(H465))&gt;=I465,"Significant","Not")</f>
        <v>Significant</v>
      </c>
      <c r="K465" s="19" t="str">
        <f>IF((ABS(D465-F465))&gt;=5,"Report","Not")</f>
        <v>Report</v>
      </c>
    </row>
    <row r="466" spans="2:11" ht="12.75">
      <c r="B466" s="19">
        <v>3262</v>
      </c>
      <c r="C466" s="40" t="s">
        <v>32</v>
      </c>
      <c r="D466" s="76">
        <f>3!AC28</f>
        <v>18.3774</v>
      </c>
      <c r="E466" s="76">
        <f>3!AE28</f>
        <v>1.4665</v>
      </c>
      <c r="F466" s="76">
        <f>3!Y28</f>
        <v>27.3164</v>
      </c>
      <c r="G466" s="76">
        <f>3!AA28</f>
        <v>0.7066</v>
      </c>
      <c r="H466" s="76">
        <f>(D466-F466)/SQRT((E466*E466)+(G466*G466))</f>
        <v>-5.4912816396454245</v>
      </c>
      <c r="I466" s="76">
        <v>1.96</v>
      </c>
      <c r="J466" s="19" t="str">
        <f>IF((ABS(H466))&gt;=I466,"Significant","Not")</f>
        <v>Significant</v>
      </c>
      <c r="K466" s="19" t="str">
        <f>IF((ABS(D466-F466))&gt;=5,"Report","Not")</f>
        <v>Report</v>
      </c>
    </row>
    <row r="467" spans="2:11" s="129" customFormat="1" ht="12.75">
      <c r="B467" s="130">
        <v>3263</v>
      </c>
      <c r="C467" s="133" t="s">
        <v>33</v>
      </c>
      <c r="D467" s="132">
        <f>3!AC29</f>
        <v>1.6116</v>
      </c>
      <c r="E467" s="132">
        <f>3!AE29</f>
        <v>0.3957</v>
      </c>
      <c r="F467" s="132">
        <f>3!Y29</f>
        <v>3.1894</v>
      </c>
      <c r="G467" s="132">
        <f>3!AA29</f>
        <v>0.2212</v>
      </c>
      <c r="H467" s="132">
        <f>(D467-F467)/SQRT((E467*E467)+(G467*G467))</f>
        <v>-3.4804681136969355</v>
      </c>
      <c r="I467" s="132">
        <v>1.96</v>
      </c>
      <c r="J467" s="130" t="str">
        <f>IF((ABS(H467))&gt;=I467,"Significant","Not")</f>
        <v>Significant</v>
      </c>
      <c r="K467" s="130" t="str">
        <f>IF((ABS(D467-F467))&gt;=5,"Report","Not")</f>
        <v>Not</v>
      </c>
    </row>
    <row r="468" spans="2:3" ht="12.75">
      <c r="B468" s="19">
        <v>3264</v>
      </c>
      <c r="C468" s="7" t="s">
        <v>46</v>
      </c>
    </row>
    <row r="469" spans="2:11" ht="12.75">
      <c r="B469" s="19">
        <v>3265</v>
      </c>
      <c r="C469" s="17" t="s">
        <v>47</v>
      </c>
      <c r="D469" s="76">
        <f>3!AC31</f>
        <v>22.914</v>
      </c>
      <c r="E469" s="76">
        <f>3!AE31</f>
        <v>1.7059</v>
      </c>
      <c r="F469" s="76">
        <f>3!Y31</f>
        <v>19.7064</v>
      </c>
      <c r="G469" s="76">
        <f>3!AA31</f>
        <v>0.6079</v>
      </c>
      <c r="H469" s="76">
        <f>(D469-F469)/SQRT((E469*E469)+(G469*G469))</f>
        <v>1.7711987684288542</v>
      </c>
      <c r="I469" s="76">
        <v>1.96</v>
      </c>
      <c r="J469" s="19" t="str">
        <f>IF((ABS(H469))&gt;=I469,"Significant","Not")</f>
        <v>Not</v>
      </c>
      <c r="K469" s="19" t="str">
        <f>IF((ABS(D469-F469))&gt;=5,"Report","Not")</f>
        <v>Not</v>
      </c>
    </row>
    <row r="470" spans="2:11" ht="12.75">
      <c r="B470" s="19">
        <v>3266</v>
      </c>
      <c r="C470" s="17" t="s">
        <v>48</v>
      </c>
      <c r="D470" s="76">
        <f>3!AC32</f>
        <v>56.2705</v>
      </c>
      <c r="E470" s="76">
        <f>3!AE32</f>
        <v>2.2778</v>
      </c>
      <c r="F470" s="76">
        <f>3!Y32</f>
        <v>49.2917</v>
      </c>
      <c r="G470" s="76">
        <f>3!AA32</f>
        <v>0.721</v>
      </c>
      <c r="H470" s="76">
        <f>(D470-F470)/SQRT((E470*E470)+(G470*G470))</f>
        <v>2.920993800934219</v>
      </c>
      <c r="I470" s="76">
        <v>1.96</v>
      </c>
      <c r="J470" s="19" t="str">
        <f>IF((ABS(H470))&gt;=I470,"Significant","Not")</f>
        <v>Significant</v>
      </c>
      <c r="K470" s="19" t="str">
        <f>IF((ABS(D470-F470))&gt;=5,"Report","Not")</f>
        <v>Report</v>
      </c>
    </row>
    <row r="471" spans="2:11" ht="12.75">
      <c r="B471" s="19">
        <v>3267</v>
      </c>
      <c r="C471" s="17" t="s">
        <v>49</v>
      </c>
      <c r="D471" s="76">
        <f>3!AC33</f>
        <v>17.3779</v>
      </c>
      <c r="E471" s="76">
        <f>3!AE33</f>
        <v>1.4186</v>
      </c>
      <c r="F471" s="76">
        <f>3!Y33</f>
        <v>24.7361</v>
      </c>
      <c r="G471" s="76">
        <f>3!AA33</f>
        <v>0.6047</v>
      </c>
      <c r="H471" s="76">
        <f>(D471-F471)/SQRT((E471*E471)+(G471*G471))</f>
        <v>-4.771529604811251</v>
      </c>
      <c r="I471" s="76">
        <v>1.96</v>
      </c>
      <c r="J471" s="19" t="str">
        <f>IF((ABS(H471))&gt;=I471,"Significant","Not")</f>
        <v>Significant</v>
      </c>
      <c r="K471" s="19" t="str">
        <f>IF((ABS(D471-F471))&gt;=5,"Report","Not")</f>
        <v>Report</v>
      </c>
    </row>
    <row r="472" spans="2:11" s="129" customFormat="1" ht="12.75">
      <c r="B472" s="130">
        <v>3268</v>
      </c>
      <c r="C472" s="133" t="s">
        <v>50</v>
      </c>
      <c r="D472" s="132">
        <f>3!AC34</f>
        <v>3.4377</v>
      </c>
      <c r="E472" s="132">
        <f>3!AE34</f>
        <v>0.6244</v>
      </c>
      <c r="F472" s="132">
        <f>3!Y34</f>
        <v>6.2658</v>
      </c>
      <c r="G472" s="132">
        <f>3!AA34</f>
        <v>0.361</v>
      </c>
      <c r="H472" s="132">
        <f>(D472-F472)/SQRT((E472*E472)+(G472*G472))</f>
        <v>-3.9211287929604683</v>
      </c>
      <c r="I472" s="132">
        <v>1.96</v>
      </c>
      <c r="J472" s="130" t="str">
        <f>IF((ABS(H472))&gt;=I472,"Significant","Not")</f>
        <v>Significant</v>
      </c>
      <c r="K472" s="130" t="str">
        <f>IF((ABS(D472-F472))&gt;=5,"Report","Not")</f>
        <v>Not</v>
      </c>
    </row>
    <row r="473" spans="2:3" ht="12.75">
      <c r="B473" s="19">
        <v>3269</v>
      </c>
      <c r="C473" s="87" t="s">
        <v>4</v>
      </c>
    </row>
    <row r="474" spans="2:11" ht="12.75">
      <c r="B474" s="19">
        <v>3270</v>
      </c>
      <c r="C474" s="40" t="s">
        <v>5</v>
      </c>
      <c r="D474" s="76">
        <f>3!AC36</f>
        <v>9.4154</v>
      </c>
      <c r="E474" s="76">
        <f>3!AE36</f>
        <v>1.1816</v>
      </c>
      <c r="F474" s="76">
        <f>3!Y36</f>
        <v>26.2212</v>
      </c>
      <c r="G474" s="76">
        <f>3!AA36</f>
        <v>0.2118</v>
      </c>
      <c r="H474" s="76">
        <f>(D474-F474)/SQRT((E474*E474)+(G474*G474))</f>
        <v>-13.9997894567007</v>
      </c>
      <c r="I474" s="76">
        <v>1.96</v>
      </c>
      <c r="J474" s="19" t="str">
        <f>IF((ABS(H474))&gt;=I474,"Significant","Not")</f>
        <v>Significant</v>
      </c>
      <c r="K474" s="19" t="str">
        <f>IF((ABS(D474-F474))&gt;=5,"Report","Not")</f>
        <v>Report</v>
      </c>
    </row>
    <row r="475" spans="2:11" ht="12.75">
      <c r="B475" s="19">
        <v>3271</v>
      </c>
      <c r="C475" s="40" t="s">
        <v>19</v>
      </c>
      <c r="D475" s="76">
        <f>3!AC37</f>
        <v>18.5243</v>
      </c>
      <c r="E475" s="76">
        <f>3!AE37</f>
        <v>1.2884</v>
      </c>
      <c r="F475" s="76">
        <f>3!Y37</f>
        <v>26.9447</v>
      </c>
      <c r="G475" s="76">
        <f>3!AA37</f>
        <v>0.5749</v>
      </c>
      <c r="H475" s="76">
        <f>(D475-F475)/SQRT((E475*E475)+(G475*G475))</f>
        <v>-5.9683366903922686</v>
      </c>
      <c r="I475" s="76">
        <v>1.96</v>
      </c>
      <c r="J475" s="19" t="str">
        <f>IF((ABS(H475))&gt;=I475,"Significant","Not")</f>
        <v>Significant</v>
      </c>
      <c r="K475" s="19" t="str">
        <f>IF((ABS(D475-F475))&gt;=5,"Report","Not")</f>
        <v>Report</v>
      </c>
    </row>
    <row r="476" spans="2:11" ht="12.75">
      <c r="B476" s="19">
        <v>3272</v>
      </c>
      <c r="C476" s="40" t="s">
        <v>20</v>
      </c>
      <c r="D476" s="76">
        <f>3!AC38</f>
        <v>22.071</v>
      </c>
      <c r="E476" s="76">
        <f>3!AE38</f>
        <v>1.4818</v>
      </c>
      <c r="F476" s="76">
        <f>3!Y38</f>
        <v>21.5006</v>
      </c>
      <c r="G476" s="76">
        <f>3!AA38</f>
        <v>0.5854</v>
      </c>
      <c r="H476" s="76">
        <f>(D476-F476)/SQRT((E476*E476)+(G476*G476))</f>
        <v>0.35801184852896456</v>
      </c>
      <c r="I476" s="76">
        <v>1.96</v>
      </c>
      <c r="J476" s="19" t="str">
        <f>IF((ABS(H476))&gt;=I476,"Significant","Not")</f>
        <v>Not</v>
      </c>
      <c r="K476" s="19" t="str">
        <f>IF((ABS(D476-F476))&gt;=5,"Report","Not")</f>
        <v>Not</v>
      </c>
    </row>
    <row r="477" spans="2:11" ht="12.75">
      <c r="B477" s="19">
        <v>3273</v>
      </c>
      <c r="C477" s="40" t="s">
        <v>21</v>
      </c>
      <c r="D477" s="76">
        <f>3!AC39</f>
        <v>49.9893</v>
      </c>
      <c r="E477" s="76">
        <f>3!AE39</f>
        <v>1.9015</v>
      </c>
      <c r="F477" s="76">
        <f>3!Y39</f>
        <v>25.3335</v>
      </c>
      <c r="G477" s="76">
        <f>3!AA39</f>
        <v>0.6017</v>
      </c>
      <c r="H477" s="76">
        <f>(D477-F477)/SQRT((E477*E477)+(G477*G477))</f>
        <v>12.362338231265195</v>
      </c>
      <c r="I477" s="76">
        <v>1.96</v>
      </c>
      <c r="J477" s="19" t="str">
        <f>IF((ABS(H477))&gt;=I477,"Significant","Not")</f>
        <v>Significant</v>
      </c>
      <c r="K477" s="19" t="str">
        <f>IF((ABS(D477-F477))&gt;=5,"Report","Not")</f>
        <v>Report</v>
      </c>
    </row>
    <row r="478" spans="2:3" ht="12.75">
      <c r="B478" s="19">
        <v>3274</v>
      </c>
      <c r="C478" s="87" t="s">
        <v>57</v>
      </c>
    </row>
    <row r="479" spans="2:11" ht="12.75">
      <c r="B479" s="19">
        <v>3275</v>
      </c>
      <c r="C479" s="40" t="s">
        <v>26</v>
      </c>
      <c r="D479" s="76">
        <f>3!AC41</f>
        <v>13.1059</v>
      </c>
      <c r="E479" s="76">
        <f>3!AE41</f>
        <v>1.2428</v>
      </c>
      <c r="F479" s="76">
        <f>3!Y41</f>
        <v>34.2465</v>
      </c>
      <c r="G479" s="76">
        <f>3!AA41</f>
        <v>0.5996</v>
      </c>
      <c r="H479" s="76">
        <f>(D479-F479)/SQRT((E479*E479)+(G479*G479))</f>
        <v>-15.32059477301991</v>
      </c>
      <c r="I479" s="76">
        <v>1.96</v>
      </c>
      <c r="J479" s="19" t="str">
        <f>IF((ABS(H479))&gt;=I479,"Significant","Not")</f>
        <v>Significant</v>
      </c>
      <c r="K479" s="19" t="str">
        <f>IF((ABS(D479-F479))&gt;=5,"Report","Not")</f>
        <v>Report</v>
      </c>
    </row>
    <row r="480" spans="2:11" ht="12.75">
      <c r="B480" s="19">
        <v>3276</v>
      </c>
      <c r="C480" s="40" t="s">
        <v>24</v>
      </c>
      <c r="D480" s="76">
        <f>3!AC42</f>
        <v>24.5092</v>
      </c>
      <c r="E480" s="76">
        <f>3!AE42</f>
        <v>1.3486</v>
      </c>
      <c r="F480" s="76">
        <f>3!Y42</f>
        <v>32.5955</v>
      </c>
      <c r="G480" s="76">
        <f>3!AA42</f>
        <v>0.6833</v>
      </c>
      <c r="H480" s="76">
        <f>(D480-F480)/SQRT((E480*E480)+(G480*G480))</f>
        <v>-5.34869403007422</v>
      </c>
      <c r="I480" s="76">
        <v>1.96</v>
      </c>
      <c r="J480" s="19" t="str">
        <f>IF((ABS(H480))&gt;=I480,"Significant","Not")</f>
        <v>Significant</v>
      </c>
      <c r="K480" s="19" t="str">
        <f>IF((ABS(D480-F480))&gt;=5,"Report","Not")</f>
        <v>Report</v>
      </c>
    </row>
    <row r="481" spans="2:11" ht="12.75">
      <c r="B481" s="19">
        <v>3277</v>
      </c>
      <c r="C481" s="40" t="s">
        <v>23</v>
      </c>
      <c r="D481" s="76">
        <f>3!AC43</f>
        <v>30.8958</v>
      </c>
      <c r="E481" s="76">
        <f>3!AE43</f>
        <v>1.5092</v>
      </c>
      <c r="F481" s="76">
        <f>3!Y43</f>
        <v>17.7549</v>
      </c>
      <c r="G481" s="76">
        <f>3!AA43</f>
        <v>0.5725</v>
      </c>
      <c r="H481" s="76">
        <f>(D481-F481)/SQRT((E481*E481)+(G481*G481))</f>
        <v>8.141126406508901</v>
      </c>
      <c r="I481" s="76">
        <v>1.96</v>
      </c>
      <c r="J481" s="19" t="str">
        <f>IF((ABS(H481))&gt;=I481,"Significant","Not")</f>
        <v>Significant</v>
      </c>
      <c r="K481" s="19" t="str">
        <f>IF((ABS(D481-F481))&gt;=5,"Report","Not")</f>
        <v>Report</v>
      </c>
    </row>
    <row r="482" spans="2:11" ht="12.75">
      <c r="B482" s="19">
        <v>3278</v>
      </c>
      <c r="C482" s="40" t="s">
        <v>22</v>
      </c>
      <c r="D482" s="76">
        <f>3!AC44</f>
        <v>31.4891</v>
      </c>
      <c r="E482" s="76">
        <f>3!AE44</f>
        <v>1.5591</v>
      </c>
      <c r="F482" s="76">
        <f>3!Y44</f>
        <v>15.4031</v>
      </c>
      <c r="G482" s="76">
        <f>3!AA44</f>
        <v>0.5247</v>
      </c>
      <c r="H482" s="76">
        <f>(D482-F482)/SQRT((E482*E482)+(G482*G482))</f>
        <v>9.778582654242554</v>
      </c>
      <c r="I482" s="76">
        <v>1.96</v>
      </c>
      <c r="J482" s="19" t="str">
        <f>IF((ABS(H482))&gt;=I482,"Significant","Not")</f>
        <v>Significant</v>
      </c>
      <c r="K482" s="19" t="str">
        <f>IF((ABS(D482-F482))&gt;=5,"Report","Not")</f>
        <v>Report</v>
      </c>
    </row>
    <row r="483" spans="2:3" ht="12.75">
      <c r="B483" s="19">
        <v>3279</v>
      </c>
      <c r="C483" s="87" t="s">
        <v>6</v>
      </c>
    </row>
    <row r="484" spans="2:11" ht="12.75">
      <c r="B484" s="19">
        <v>3280</v>
      </c>
      <c r="C484" s="40" t="s">
        <v>304</v>
      </c>
      <c r="D484" s="76">
        <f>3!AC46</f>
        <v>91.0649</v>
      </c>
      <c r="E484" s="76">
        <f>3!AE46</f>
        <v>1.1901</v>
      </c>
      <c r="F484" s="76">
        <f>3!Y46</f>
        <v>77.9487</v>
      </c>
      <c r="G484" s="76">
        <f>3!AA46</f>
        <v>0.2081</v>
      </c>
      <c r="H484" s="76">
        <f>(D484-F484)/SQRT((E484*E484)+(G484*G484))</f>
        <v>10.856369434534736</v>
      </c>
      <c r="I484" s="76">
        <v>1.96</v>
      </c>
      <c r="J484" s="19" t="str">
        <f>IF((ABS(H484))&gt;=I484,"Significant","Not")</f>
        <v>Significant</v>
      </c>
      <c r="K484" s="19" t="str">
        <f>IF((ABS(D484-F484))&gt;=5,"Report","Not")</f>
        <v>Report</v>
      </c>
    </row>
    <row r="485" spans="2:11" ht="12.75" hidden="1">
      <c r="B485" s="19">
        <v>3281</v>
      </c>
      <c r="C485" s="40" t="s">
        <v>64</v>
      </c>
      <c r="D485" s="76">
        <f>3!AC47</f>
        <v>8.0345</v>
      </c>
      <c r="E485" s="76">
        <f>3!AE47</f>
        <v>1.0119</v>
      </c>
      <c r="F485" s="76">
        <f>3!Y47</f>
        <v>11.4831</v>
      </c>
      <c r="G485" s="76">
        <f>3!AA47</f>
        <v>0.3985</v>
      </c>
      <c r="H485" s="76">
        <f>(D485-F485)/SQRT((E485*E485)+(G485*G485))</f>
        <v>-3.1710089863591078</v>
      </c>
      <c r="I485" s="76">
        <v>1.96</v>
      </c>
      <c r="J485" s="19" t="str">
        <f>IF((ABS(H485))&gt;=I485,"Significant","Not")</f>
        <v>Significant</v>
      </c>
      <c r="K485" s="19" t="str">
        <f>IF((ABS(D485-F485))&gt;=5,"Report","Not")</f>
        <v>Not</v>
      </c>
    </row>
    <row r="486" spans="2:11" ht="12.75">
      <c r="B486" s="19">
        <v>3282</v>
      </c>
      <c r="C486" s="17" t="s">
        <v>25</v>
      </c>
      <c r="D486" s="76">
        <f>3!AC48</f>
        <v>8.9351</v>
      </c>
      <c r="E486" s="76">
        <f>3!AE48</f>
        <v>1.1904</v>
      </c>
      <c r="F486" s="76">
        <f>3!Y48</f>
        <v>22.0513</v>
      </c>
      <c r="G486" s="76">
        <f>3!AA48</f>
        <v>0.2081</v>
      </c>
      <c r="H486" s="76">
        <f>(D486-F486)/SQRT((E486*E486)+(G486*G486))</f>
        <v>-10.853714597315093</v>
      </c>
      <c r="I486" s="76">
        <v>1.96</v>
      </c>
      <c r="J486" s="19" t="str">
        <f>IF((ABS(H486))&gt;=I486,"Significant","Not")</f>
        <v>Significant</v>
      </c>
      <c r="K486" s="19" t="str">
        <f>IF((ABS(D486-F486))&gt;=5,"Report","Not")</f>
        <v>Report</v>
      </c>
    </row>
    <row r="487" spans="2:3" ht="12.75">
      <c r="B487" s="19">
        <v>3283</v>
      </c>
      <c r="C487" s="81" t="s">
        <v>74</v>
      </c>
    </row>
    <row r="488" spans="2:11" ht="12.75">
      <c r="B488" s="19">
        <v>3284</v>
      </c>
      <c r="C488" s="17" t="s">
        <v>75</v>
      </c>
      <c r="D488" s="76">
        <f>3!AC50</f>
        <v>24.7684</v>
      </c>
      <c r="E488" s="76">
        <f>3!AE50</f>
        <v>1.6035</v>
      </c>
      <c r="F488" s="76">
        <f>3!Y50</f>
        <v>17.441</v>
      </c>
      <c r="G488" s="76">
        <f>3!AA50</f>
        <v>0.2134</v>
      </c>
      <c r="H488" s="76">
        <f>(D488-F488)/SQRT((E488*E488)+(G488*G488))</f>
        <v>4.529691590297441</v>
      </c>
      <c r="I488" s="76">
        <v>1.96</v>
      </c>
      <c r="J488" s="19" t="str">
        <f>IF((ABS(H488))&gt;=I488,"Significant","Not")</f>
        <v>Significant</v>
      </c>
      <c r="K488" s="19" t="str">
        <f>IF((ABS(D488-F488))&gt;=5,"Report","Not")</f>
        <v>Report</v>
      </c>
    </row>
    <row r="489" spans="2:11" ht="12.75">
      <c r="B489" s="19">
        <v>3285</v>
      </c>
      <c r="C489" s="17" t="s">
        <v>76</v>
      </c>
      <c r="D489" s="76">
        <f>3!AC51</f>
        <v>26.2928</v>
      </c>
      <c r="E489" s="76">
        <f>3!AE51</f>
        <v>1.4067</v>
      </c>
      <c r="F489" s="76">
        <f>3!Y51</f>
        <v>34.7707</v>
      </c>
      <c r="G489" s="76">
        <f>3!AA51</f>
        <v>0.2077</v>
      </c>
      <c r="H489" s="76">
        <f>(D489-F489)/SQRT((E489*E489)+(G489*G489))</f>
        <v>-5.962161127772143</v>
      </c>
      <c r="I489" s="76">
        <v>1.96</v>
      </c>
      <c r="J489" s="19" t="str">
        <f>IF((ABS(H489))&gt;=I489,"Significant","Not")</f>
        <v>Significant</v>
      </c>
      <c r="K489" s="19" t="str">
        <f>IF((ABS(D489-F489))&gt;=5,"Report","Not")</f>
        <v>Report</v>
      </c>
    </row>
    <row r="490" spans="2:11" ht="12.75">
      <c r="B490" s="19">
        <v>3286</v>
      </c>
      <c r="C490" s="17" t="s">
        <v>77</v>
      </c>
      <c r="D490" s="76">
        <f>3!AC52</f>
        <v>30.2255</v>
      </c>
      <c r="E490" s="76">
        <f>3!AE52</f>
        <v>2.0195</v>
      </c>
      <c r="F490" s="76">
        <f>3!Y52</f>
        <v>22.788</v>
      </c>
      <c r="G490" s="76">
        <f>3!AA52</f>
        <v>0.3089</v>
      </c>
      <c r="H490" s="76">
        <f>(D490-F490)/SQRT((E490*E490)+(G490*G490))</f>
        <v>3.640501291609872</v>
      </c>
      <c r="I490" s="76">
        <v>1.96</v>
      </c>
      <c r="J490" s="19" t="str">
        <f>IF((ABS(H490))&gt;=I490,"Significant","Not")</f>
        <v>Significant</v>
      </c>
      <c r="K490" s="19" t="str">
        <f>IF((ABS(D490-F490))&gt;=5,"Report","Not")</f>
        <v>Report</v>
      </c>
    </row>
    <row r="491" spans="2:11" ht="12.75">
      <c r="B491" s="19">
        <v>3287</v>
      </c>
      <c r="C491" s="17" t="s">
        <v>78</v>
      </c>
      <c r="D491" s="76">
        <f>3!AC53</f>
        <v>18.7134</v>
      </c>
      <c r="E491" s="76">
        <f>3!AE53</f>
        <v>1.1969</v>
      </c>
      <c r="F491" s="76">
        <f>3!Y53</f>
        <v>25.0003</v>
      </c>
      <c r="G491" s="76">
        <f>3!AA53</f>
        <v>0.1918</v>
      </c>
      <c r="H491" s="76">
        <f>(D491-F491)/SQRT((E491*E491)+(G491*G491))</f>
        <v>-5.1864824360748765</v>
      </c>
      <c r="I491" s="76">
        <v>1.96</v>
      </c>
      <c r="J491" s="19" t="str">
        <f>IF((ABS(H491))&gt;=I491,"Significant","Not")</f>
        <v>Significant</v>
      </c>
      <c r="K491" s="19" t="str">
        <f>IF((ABS(D491-F491))&gt;=5,"Report","Not")</f>
        <v>Report</v>
      </c>
    </row>
    <row r="492" spans="2:3" ht="12.75">
      <c r="B492" s="19"/>
      <c r="C492" s="17"/>
    </row>
    <row r="493" spans="1:3" ht="12.75">
      <c r="A493" s="80" t="s">
        <v>286</v>
      </c>
      <c r="C493" s="81"/>
    </row>
    <row r="494" spans="2:11" ht="12.75">
      <c r="B494" s="83" t="s">
        <v>130</v>
      </c>
      <c r="C494" s="84" t="s">
        <v>287</v>
      </c>
      <c r="D494" s="85" t="s">
        <v>288</v>
      </c>
      <c r="E494" s="85" t="s">
        <v>289</v>
      </c>
      <c r="F494" s="85" t="s">
        <v>290</v>
      </c>
      <c r="G494" s="85" t="s">
        <v>291</v>
      </c>
      <c r="H494" s="85" t="s">
        <v>135</v>
      </c>
      <c r="I494" s="85" t="s">
        <v>176</v>
      </c>
      <c r="J494" s="85" t="s">
        <v>177</v>
      </c>
      <c r="K494" s="30" t="s">
        <v>299</v>
      </c>
    </row>
    <row r="495" spans="2:3" ht="12.75">
      <c r="B495" s="19">
        <v>3288</v>
      </c>
      <c r="C495" s="30" t="s">
        <v>40</v>
      </c>
    </row>
    <row r="496" spans="2:11" ht="12.75">
      <c r="B496" s="19">
        <v>3289</v>
      </c>
      <c r="C496" s="17" t="s">
        <v>11</v>
      </c>
      <c r="D496" s="76">
        <f>3!F8</f>
        <v>50.41</v>
      </c>
      <c r="E496" s="76">
        <f>3!H8</f>
        <v>3.748</v>
      </c>
      <c r="F496" s="76">
        <f>3!V8</f>
        <v>43.3471</v>
      </c>
      <c r="G496" s="76">
        <f>3!X8</f>
        <v>3.0627</v>
      </c>
      <c r="H496" s="76">
        <f aca="true" t="shared" si="45" ref="H496:H501">(D496-F496)/SQRT((E496*E496)+(G496*G496))</f>
        <v>1.4592134703470174</v>
      </c>
      <c r="I496" s="76">
        <v>1.96</v>
      </c>
      <c r="J496" s="19" t="str">
        <f aca="true" t="shared" si="46" ref="J496:J501">IF((ABS(H496))&gt;=I496,"Significant","Not")</f>
        <v>Not</v>
      </c>
      <c r="K496" s="19" t="str">
        <f aca="true" t="shared" si="47" ref="K496:K501">IF((ABS(D496-F496))&gt;=5,"Report","Not")</f>
        <v>Report</v>
      </c>
    </row>
    <row r="497" spans="2:11" ht="12.75">
      <c r="B497" s="19">
        <v>3290</v>
      </c>
      <c r="C497" s="38" t="s">
        <v>36</v>
      </c>
      <c r="D497" s="76">
        <f>3!F9</f>
        <v>10.83</v>
      </c>
      <c r="E497" s="76">
        <f>3!H9</f>
        <v>2.314</v>
      </c>
      <c r="F497" s="76">
        <f>3!V9</f>
        <v>8.985</v>
      </c>
      <c r="G497" s="76">
        <f>3!X9</f>
        <v>2.0639</v>
      </c>
      <c r="H497" s="76">
        <f t="shared" si="45"/>
        <v>0.5950288257070323</v>
      </c>
      <c r="I497" s="76">
        <v>1.96</v>
      </c>
      <c r="J497" s="19" t="str">
        <f t="shared" si="46"/>
        <v>Not</v>
      </c>
      <c r="K497" s="19" t="str">
        <f t="shared" si="47"/>
        <v>Not</v>
      </c>
    </row>
    <row r="498" spans="2:11" ht="12.75">
      <c r="B498" s="19">
        <v>3291</v>
      </c>
      <c r="C498" s="39" t="s">
        <v>37</v>
      </c>
      <c r="D498" s="76">
        <f>3!F10</f>
        <v>23.45</v>
      </c>
      <c r="E498" s="76">
        <f>3!H10</f>
        <v>3.605</v>
      </c>
      <c r="F498" s="76">
        <f>3!V10</f>
        <v>19.6891</v>
      </c>
      <c r="G498" s="76">
        <f>3!X10</f>
        <v>2.5013</v>
      </c>
      <c r="H498" s="76">
        <f t="shared" si="45"/>
        <v>0.8571324137066454</v>
      </c>
      <c r="I498" s="76">
        <v>1.96</v>
      </c>
      <c r="J498" s="19" t="str">
        <f t="shared" si="46"/>
        <v>Not</v>
      </c>
      <c r="K498" s="19" t="str">
        <f t="shared" si="47"/>
        <v>Not</v>
      </c>
    </row>
    <row r="499" spans="2:11" ht="12.75">
      <c r="B499" s="19">
        <v>3292</v>
      </c>
      <c r="C499" s="39" t="s">
        <v>38</v>
      </c>
      <c r="D499" s="76">
        <f>3!F11</f>
        <v>16.01</v>
      </c>
      <c r="E499" s="76">
        <f>3!H11</f>
        <v>2.336</v>
      </c>
      <c r="F499" s="76">
        <f>3!V11</f>
        <v>14.6729</v>
      </c>
      <c r="G499" s="76">
        <f>3!X11</f>
        <v>2.2989</v>
      </c>
      <c r="H499" s="76">
        <f t="shared" si="45"/>
        <v>0.40796659669346313</v>
      </c>
      <c r="I499" s="76">
        <v>1.96</v>
      </c>
      <c r="J499" s="19" t="str">
        <f t="shared" si="46"/>
        <v>Not</v>
      </c>
      <c r="K499" s="19" t="str">
        <f t="shared" si="47"/>
        <v>Not</v>
      </c>
    </row>
    <row r="500" spans="2:11" ht="12.75">
      <c r="B500" s="19">
        <v>3293</v>
      </c>
      <c r="C500" s="17" t="s">
        <v>10</v>
      </c>
      <c r="D500" s="76">
        <f>3!F12</f>
        <v>21.94</v>
      </c>
      <c r="E500" s="76">
        <f>3!H12</f>
        <v>2.834</v>
      </c>
      <c r="F500" s="76">
        <f>3!V12</f>
        <v>27.7641</v>
      </c>
      <c r="G500" s="76">
        <f>3!X12</f>
        <v>3.4269</v>
      </c>
      <c r="H500" s="76">
        <f t="shared" si="45"/>
        <v>-1.3096896192187528</v>
      </c>
      <c r="I500" s="76">
        <v>1.96</v>
      </c>
      <c r="J500" s="19" t="str">
        <f t="shared" si="46"/>
        <v>Not</v>
      </c>
      <c r="K500" s="19" t="str">
        <f t="shared" si="47"/>
        <v>Report</v>
      </c>
    </row>
    <row r="501" spans="2:11" ht="12.75">
      <c r="B501" s="19">
        <v>3294</v>
      </c>
      <c r="C501" s="17" t="s">
        <v>39</v>
      </c>
      <c r="D501" s="76">
        <f>3!F13</f>
        <v>27.65</v>
      </c>
      <c r="E501" s="76">
        <f>3!H13</f>
        <v>3.208</v>
      </c>
      <c r="F501" s="76">
        <f>3!V13</f>
        <v>28.8888</v>
      </c>
      <c r="G501" s="76">
        <f>3!X13</f>
        <v>3.833</v>
      </c>
      <c r="H501" s="76">
        <f t="shared" si="45"/>
        <v>-0.2478435224698631</v>
      </c>
      <c r="I501" s="76">
        <v>1.96</v>
      </c>
      <c r="J501" s="19" t="str">
        <f t="shared" si="46"/>
        <v>Not</v>
      </c>
      <c r="K501" s="19" t="str">
        <f t="shared" si="47"/>
        <v>Not</v>
      </c>
    </row>
    <row r="502" spans="2:3" ht="12.75">
      <c r="B502" s="19">
        <v>3295</v>
      </c>
      <c r="C502" s="87" t="s">
        <v>2</v>
      </c>
    </row>
    <row r="503" spans="2:11" ht="12.75">
      <c r="B503" s="19">
        <v>3296</v>
      </c>
      <c r="C503" s="40" t="s">
        <v>13</v>
      </c>
      <c r="D503" s="76">
        <f>3!F15</f>
        <v>75.3</v>
      </c>
      <c r="E503" s="76">
        <f>3!H15</f>
        <v>3.357</v>
      </c>
      <c r="F503" s="76">
        <f>3!V15</f>
        <v>76.9544</v>
      </c>
      <c r="G503" s="76">
        <f>3!X15</f>
        <v>3.8839</v>
      </c>
      <c r="H503" s="76">
        <f>(D503-F503)/SQRT((E503*E503)+(G503*G503))</f>
        <v>-0.3222672656446871</v>
      </c>
      <c r="I503" s="76">
        <v>1.96</v>
      </c>
      <c r="J503" s="19" t="str">
        <f>IF((ABS(H503))&gt;=I503,"Significant","Not")</f>
        <v>Not</v>
      </c>
      <c r="K503" s="19" t="str">
        <f>IF((ABS(D503-F503))&gt;=5,"Report","Not")</f>
        <v>Not</v>
      </c>
    </row>
    <row r="504" spans="2:11" ht="12.75">
      <c r="B504" s="19">
        <v>3297</v>
      </c>
      <c r="C504" s="40" t="s">
        <v>14</v>
      </c>
      <c r="D504" s="76">
        <f>3!F16</f>
        <v>9.88</v>
      </c>
      <c r="E504" s="76">
        <f>3!H16</f>
        <v>2.798</v>
      </c>
      <c r="F504" s="76">
        <f>3!V16</f>
        <v>9.3907</v>
      </c>
      <c r="G504" s="76">
        <f>3!X16</f>
        <v>2.8708</v>
      </c>
      <c r="H504" s="76">
        <f>(D504-F504)/SQRT((E504*E504)+(G504*G504))</f>
        <v>0.12205716235388407</v>
      </c>
      <c r="I504" s="76">
        <v>1.96</v>
      </c>
      <c r="J504" s="19" t="str">
        <f>IF((ABS(H504))&gt;=I504,"Significant","Not")</f>
        <v>Not</v>
      </c>
      <c r="K504" s="19" t="str">
        <f>IF((ABS(D504-F504))&gt;=5,"Report","Not")</f>
        <v>Not</v>
      </c>
    </row>
    <row r="505" spans="2:11" ht="12.75">
      <c r="B505" s="19">
        <v>3298</v>
      </c>
      <c r="C505" s="40" t="s">
        <v>15</v>
      </c>
      <c r="D505" s="76">
        <f>3!F17</f>
        <v>9.05</v>
      </c>
      <c r="E505" s="76">
        <f>3!H17</f>
        <v>2.056</v>
      </c>
      <c r="F505" s="76">
        <f>3!V17</f>
        <v>5.3476</v>
      </c>
      <c r="G505" s="76">
        <f>3!X17</f>
        <v>1.9162</v>
      </c>
      <c r="H505" s="76">
        <f>(D505-F505)/SQRT((E505*E505)+(G505*G505))</f>
        <v>1.3173416495903807</v>
      </c>
      <c r="I505" s="76">
        <v>1.96</v>
      </c>
      <c r="J505" s="19" t="str">
        <f>IF((ABS(H505))&gt;=I505,"Significant","Not")</f>
        <v>Not</v>
      </c>
      <c r="K505" s="19" t="str">
        <f>IF((ABS(D505-F505))&gt;=5,"Report","Not")</f>
        <v>Not</v>
      </c>
    </row>
    <row r="506" spans="2:11" ht="12.75">
      <c r="B506" s="19">
        <v>3299</v>
      </c>
      <c r="C506" s="40" t="s">
        <v>16</v>
      </c>
      <c r="D506" s="76">
        <f>3!F18</f>
        <v>5.77</v>
      </c>
      <c r="E506" s="76">
        <f>3!H18</f>
        <v>2.007</v>
      </c>
      <c r="F506" s="76">
        <f>3!V18</f>
        <v>8.3073</v>
      </c>
      <c r="G506" s="76">
        <f>3!X18</f>
        <v>2.7996</v>
      </c>
      <c r="H506" s="76">
        <f>(D506-F506)/SQRT((E506*E506)+(G506*G506))</f>
        <v>-0.7365854567929075</v>
      </c>
      <c r="I506" s="76">
        <v>1.96</v>
      </c>
      <c r="J506" s="19" t="str">
        <f>IF((ABS(H506))&gt;=I506,"Significant","Not")</f>
        <v>Not</v>
      </c>
      <c r="K506" s="19" t="str">
        <f>IF((ABS(D506-F506))&gt;=5,"Report","Not")</f>
        <v>Not</v>
      </c>
    </row>
    <row r="507" spans="2:3" ht="12.75">
      <c r="B507" s="19">
        <v>3300</v>
      </c>
      <c r="C507" s="87" t="s">
        <v>3</v>
      </c>
    </row>
    <row r="508" spans="2:11" ht="12.75">
      <c r="B508" s="19">
        <v>3301</v>
      </c>
      <c r="C508" s="40" t="s">
        <v>17</v>
      </c>
      <c r="D508" s="76">
        <f>3!F20</f>
        <v>51</v>
      </c>
      <c r="E508" s="76">
        <f>3!H20</f>
        <v>3.268</v>
      </c>
      <c r="F508" s="76">
        <f>3!V20</f>
        <v>48.054</v>
      </c>
      <c r="G508" s="76">
        <f>3!X20</f>
        <v>3.5244</v>
      </c>
      <c r="H508" s="76">
        <f>(D508-F508)/SQRT((E508*E508)+(G508*G508))</f>
        <v>0.6129362267641139</v>
      </c>
      <c r="I508" s="76">
        <v>1.96</v>
      </c>
      <c r="J508" s="19" t="str">
        <f>IF((ABS(H508))&gt;=I508,"Significant","Not")</f>
        <v>Not</v>
      </c>
      <c r="K508" s="19" t="str">
        <f>IF((ABS(D508-F508))&gt;=5,"Report","Not")</f>
        <v>Not</v>
      </c>
    </row>
    <row r="509" spans="2:11" ht="12.75">
      <c r="B509" s="19">
        <v>3302</v>
      </c>
      <c r="C509" s="40" t="s">
        <v>18</v>
      </c>
      <c r="D509" s="76">
        <f>3!F21</f>
        <v>49</v>
      </c>
      <c r="E509" s="76">
        <f>3!H21</f>
        <v>3.268</v>
      </c>
      <c r="F509" s="76">
        <f>3!V21</f>
        <v>51.946</v>
      </c>
      <c r="G509" s="76">
        <f>3!X21</f>
        <v>3.5244</v>
      </c>
      <c r="H509" s="76">
        <f>(D509-F509)/SQRT((E509*E509)+(G509*G509))</f>
        <v>-0.6129362267641139</v>
      </c>
      <c r="I509" s="76">
        <v>1.96</v>
      </c>
      <c r="J509" s="19" t="str">
        <f>IF((ABS(H509))&gt;=I509,"Significant","Not")</f>
        <v>Not</v>
      </c>
      <c r="K509" s="19" t="str">
        <f>IF((ABS(D509-F509))&gt;=5,"Report","Not")</f>
        <v>Not</v>
      </c>
    </row>
    <row r="510" spans="2:3" ht="12.75">
      <c r="B510" s="19">
        <v>3303</v>
      </c>
      <c r="C510" s="30" t="s">
        <v>34</v>
      </c>
    </row>
    <row r="511" spans="2:11" ht="12.75">
      <c r="B511" s="19">
        <v>3304</v>
      </c>
      <c r="C511" s="40" t="s">
        <v>28</v>
      </c>
      <c r="D511" s="76">
        <f>3!F23</f>
        <v>14.07</v>
      </c>
      <c r="E511" s="76">
        <f>3!H23</f>
        <v>2.529</v>
      </c>
      <c r="F511" s="76">
        <f>3!V23</f>
        <v>10.0797</v>
      </c>
      <c r="G511" s="76">
        <f>3!X23</f>
        <v>1.9709</v>
      </c>
      <c r="H511" s="76">
        <f>(D511-F511)/SQRT((E511*E511)+(G511*G511))</f>
        <v>1.2445229548415908</v>
      </c>
      <c r="I511" s="76">
        <v>1.96</v>
      </c>
      <c r="J511" s="19" t="str">
        <f>IF((ABS(H511))&gt;=I511,"Significant","Not")</f>
        <v>Not</v>
      </c>
      <c r="K511" s="19" t="str">
        <f>IF((ABS(D511-F511))&gt;=5,"Report","Not")</f>
        <v>Not</v>
      </c>
    </row>
    <row r="512" spans="2:11" ht="12.75">
      <c r="B512" s="19">
        <v>3305</v>
      </c>
      <c r="C512" s="40" t="s">
        <v>29</v>
      </c>
      <c r="D512" s="76">
        <f>3!F24</f>
        <v>24.39</v>
      </c>
      <c r="E512" s="76">
        <f>3!H24</f>
        <v>3.06</v>
      </c>
      <c r="F512" s="76">
        <f>3!V24</f>
        <v>27.9539</v>
      </c>
      <c r="G512" s="76">
        <f>3!X24</f>
        <v>3.7405</v>
      </c>
      <c r="H512" s="76">
        <f>(D512-F512)/SQRT((E512*E512)+(G512*G512))</f>
        <v>-0.7374560270000139</v>
      </c>
      <c r="I512" s="76">
        <v>1.96</v>
      </c>
      <c r="J512" s="19" t="str">
        <f>IF((ABS(H512))&gt;=I512,"Significant","Not")</f>
        <v>Not</v>
      </c>
      <c r="K512" s="19" t="str">
        <f>IF((ABS(D512-F512))&gt;=5,"Report","Not")</f>
        <v>Not</v>
      </c>
    </row>
    <row r="513" spans="2:11" ht="12.75">
      <c r="B513" s="19">
        <v>3306</v>
      </c>
      <c r="C513" s="40" t="s">
        <v>30</v>
      </c>
      <c r="D513" s="76">
        <f>3!F25</f>
        <v>61.55</v>
      </c>
      <c r="E513" s="76">
        <f>3!H25</f>
        <v>3.967</v>
      </c>
      <c r="F513" s="76">
        <f>3!V25</f>
        <v>61.9663</v>
      </c>
      <c r="G513" s="76">
        <f>3!X25</f>
        <v>4.3506</v>
      </c>
      <c r="H513" s="76">
        <f>(D513-F513)/SQRT((E513*E513)+(G513*G513))</f>
        <v>-0.07070693352530386</v>
      </c>
      <c r="I513" s="76">
        <v>1.96</v>
      </c>
      <c r="J513" s="19" t="str">
        <f>IF((ABS(H513))&gt;=I513,"Significant","Not")</f>
        <v>Not</v>
      </c>
      <c r="K513" s="19" t="str">
        <f>IF((ABS(D513-F513))&gt;=5,"Report","Not")</f>
        <v>Not</v>
      </c>
    </row>
    <row r="514" spans="2:3" ht="12.75">
      <c r="B514" s="19">
        <v>3307</v>
      </c>
      <c r="C514" s="30" t="s">
        <v>35</v>
      </c>
    </row>
    <row r="515" spans="2:11" ht="12.75">
      <c r="B515" s="19">
        <v>3308</v>
      </c>
      <c r="C515" s="40" t="s">
        <v>31</v>
      </c>
      <c r="D515" s="76">
        <f>3!F27</f>
        <v>80.36</v>
      </c>
      <c r="E515" s="76">
        <f>3!H27</f>
        <v>3.264</v>
      </c>
      <c r="F515" s="76">
        <f>3!V27</f>
        <v>80.8315</v>
      </c>
      <c r="G515" s="76">
        <f>3!X27</f>
        <v>3.5515</v>
      </c>
      <c r="H515" s="76">
        <f>(D515-F515)/SQRT((E515*E515)+(G515*G515))</f>
        <v>-0.09774913398307188</v>
      </c>
      <c r="I515" s="76">
        <v>1.96</v>
      </c>
      <c r="J515" s="19" t="str">
        <f>IF((ABS(H515))&gt;=I515,"Significant","Not")</f>
        <v>Not</v>
      </c>
      <c r="K515" s="19" t="str">
        <f>IF((ABS(D515-F515))&gt;=5,"Report","Not")</f>
        <v>Not</v>
      </c>
    </row>
    <row r="516" spans="2:11" ht="12.75">
      <c r="B516" s="19">
        <v>3309</v>
      </c>
      <c r="C516" s="40" t="s">
        <v>32</v>
      </c>
      <c r="D516" s="76">
        <f>3!F28</f>
        <v>16.74</v>
      </c>
      <c r="E516" s="76">
        <f>3!H28</f>
        <v>2.911</v>
      </c>
      <c r="F516" s="76">
        <f>3!V28</f>
        <v>17.8604</v>
      </c>
      <c r="G516" s="76">
        <f>3!X28</f>
        <v>3.606</v>
      </c>
      <c r="H516" s="76">
        <f>(D516-F516)/SQRT((E516*E516)+(G516*G516))</f>
        <v>-0.2417601431850463</v>
      </c>
      <c r="I516" s="76">
        <v>1.96</v>
      </c>
      <c r="J516" s="19" t="str">
        <f>IF((ABS(H516))&gt;=I516,"Significant","Not")</f>
        <v>Not</v>
      </c>
      <c r="K516" s="19" t="str">
        <f>IF((ABS(D516-F516))&gt;=5,"Report","Not")</f>
        <v>Not</v>
      </c>
    </row>
    <row r="517" spans="2:11" ht="12.75">
      <c r="B517" s="19">
        <v>3310</v>
      </c>
      <c r="C517" s="17" t="s">
        <v>33</v>
      </c>
      <c r="D517" s="76">
        <f>3!F29</f>
        <v>2.9</v>
      </c>
      <c r="E517" s="76">
        <f>3!H29</f>
        <v>1.698</v>
      </c>
      <c r="F517" s="76">
        <f>3!V29</f>
        <v>1.3081</v>
      </c>
      <c r="G517" s="76">
        <f>3!X29</f>
        <v>1.0069</v>
      </c>
      <c r="H517" s="76">
        <f>(D517-F517)/SQRT((E517*E517)+(G517*G517))</f>
        <v>0.8063947730524702</v>
      </c>
      <c r="I517" s="76">
        <v>1.96</v>
      </c>
      <c r="J517" s="19" t="str">
        <f>IF((ABS(H517))&gt;=I517,"Significant","Not")</f>
        <v>Not</v>
      </c>
      <c r="K517" s="19" t="str">
        <f>IF((ABS(D517-F517))&gt;=5,"Report","Not")</f>
        <v>Not</v>
      </c>
    </row>
    <row r="518" spans="2:3" ht="12.75">
      <c r="B518" s="19">
        <v>3311</v>
      </c>
      <c r="C518" s="7" t="s">
        <v>46</v>
      </c>
    </row>
    <row r="519" spans="2:11" ht="12.75">
      <c r="B519" s="19">
        <v>3312</v>
      </c>
      <c r="C519" s="17" t="s">
        <v>47</v>
      </c>
      <c r="D519" s="76">
        <f>3!F31</f>
        <v>52.21</v>
      </c>
      <c r="E519" s="76">
        <f>3!H31</f>
        <v>4.274</v>
      </c>
      <c r="F519" s="76">
        <f>3!V31</f>
        <v>54.2144</v>
      </c>
      <c r="G519" s="76">
        <f>3!X31</f>
        <v>4.7307</v>
      </c>
      <c r="H519" s="76">
        <f>(D519-F519)/SQRT((E519*E519)+(G519*G519))</f>
        <v>-0.31439258190616154</v>
      </c>
      <c r="I519" s="76">
        <v>1.96</v>
      </c>
      <c r="J519" s="19" t="str">
        <f>IF((ABS(H519))&gt;=I519,"Significant","Not")</f>
        <v>Not</v>
      </c>
      <c r="K519" s="19" t="str">
        <f>IF((ABS(D519-F519))&gt;=5,"Report","Not")</f>
        <v>Not</v>
      </c>
    </row>
    <row r="520" spans="2:11" ht="12.75">
      <c r="B520" s="19">
        <v>3313</v>
      </c>
      <c r="C520" s="17" t="s">
        <v>48</v>
      </c>
      <c r="D520" s="76">
        <f>3!F32</f>
        <v>27.93</v>
      </c>
      <c r="E520" s="76">
        <f>3!H32</f>
        <v>3.924</v>
      </c>
      <c r="F520" s="76">
        <f>3!V32</f>
        <v>24.9742</v>
      </c>
      <c r="G520" s="76">
        <f>3!X32</f>
        <v>3.7214</v>
      </c>
      <c r="H520" s="76">
        <f>(D520-F520)/SQRT((E520*E520)+(G520*G520))</f>
        <v>0.5465594365393118</v>
      </c>
      <c r="I520" s="76">
        <v>1.96</v>
      </c>
      <c r="J520" s="19" t="str">
        <f>IF((ABS(H520))&gt;=I520,"Significant","Not")</f>
        <v>Not</v>
      </c>
      <c r="K520" s="19" t="str">
        <f>IF((ABS(D520-F520))&gt;=5,"Report","Not")</f>
        <v>Not</v>
      </c>
    </row>
    <row r="521" spans="2:11" ht="12.75">
      <c r="B521" s="19">
        <v>3314</v>
      </c>
      <c r="C521" s="17" t="s">
        <v>49</v>
      </c>
      <c r="D521" s="76">
        <f>3!F33</f>
        <v>11.56</v>
      </c>
      <c r="E521" s="76">
        <f>3!H33</f>
        <v>2.53</v>
      </c>
      <c r="F521" s="76">
        <f>3!V33</f>
        <v>15.8725</v>
      </c>
      <c r="G521" s="76">
        <f>3!X33</f>
        <v>3.2954</v>
      </c>
      <c r="H521" s="76">
        <f>(D521-F521)/SQRT((E521*E521)+(G521*G521))</f>
        <v>-1.0380102751785663</v>
      </c>
      <c r="I521" s="76">
        <v>1.96</v>
      </c>
      <c r="J521" s="19" t="str">
        <f>IF((ABS(H521))&gt;=I521,"Significant","Not")</f>
        <v>Not</v>
      </c>
      <c r="K521" s="19" t="str">
        <f>IF((ABS(D521-F521))&gt;=5,"Report","Not")</f>
        <v>Not</v>
      </c>
    </row>
    <row r="522" spans="2:11" ht="12.75">
      <c r="B522" s="19">
        <v>3315</v>
      </c>
      <c r="C522" s="17" t="s">
        <v>50</v>
      </c>
      <c r="D522" s="76">
        <f>3!F34</f>
        <v>8.3</v>
      </c>
      <c r="E522" s="76">
        <f>3!H34</f>
        <v>2.214</v>
      </c>
      <c r="F522" s="76">
        <f>3!V34</f>
        <v>4.9388</v>
      </c>
      <c r="G522" s="76">
        <f>3!X34</f>
        <v>2.1551</v>
      </c>
      <c r="H522" s="76">
        <f>(D522-F522)/SQRT((E522*E522)+(G522*G522))</f>
        <v>1.0878722716751774</v>
      </c>
      <c r="I522" s="76">
        <v>1.96</v>
      </c>
      <c r="J522" s="19" t="str">
        <f>IF((ABS(H522))&gt;=I522,"Significant","Not")</f>
        <v>Not</v>
      </c>
      <c r="K522" s="19" t="str">
        <f>IF((ABS(D522-F522))&gt;=5,"Report","Not")</f>
        <v>Not</v>
      </c>
    </row>
    <row r="523" spans="2:3" ht="12.75">
      <c r="B523" s="19">
        <v>3316</v>
      </c>
      <c r="C523" s="87" t="s">
        <v>4</v>
      </c>
    </row>
    <row r="524" spans="2:11" ht="12.75">
      <c r="B524" s="19">
        <v>3317</v>
      </c>
      <c r="C524" s="40" t="s">
        <v>5</v>
      </c>
      <c r="D524" s="76">
        <f>3!F36</f>
        <v>30.85</v>
      </c>
      <c r="E524" s="76">
        <f>3!H36</f>
        <v>4.307</v>
      </c>
      <c r="F524" s="76">
        <f>3!V36</f>
        <v>25.8056</v>
      </c>
      <c r="G524" s="76">
        <f>3!X36</f>
        <v>4.3213</v>
      </c>
      <c r="H524" s="76">
        <f>(D524-F524)/SQRT((E524*E524)+(G524*G524))</f>
        <v>0.8267965991604244</v>
      </c>
      <c r="I524" s="76">
        <v>1.96</v>
      </c>
      <c r="J524" s="19" t="str">
        <f>IF((ABS(H524))&gt;=I524,"Significant","Not")</f>
        <v>Not</v>
      </c>
      <c r="K524" s="19" t="str">
        <f>IF((ABS(D524-F524))&gt;=5,"Report","Not")</f>
        <v>Report</v>
      </c>
    </row>
    <row r="525" spans="2:11" ht="12.75">
      <c r="B525" s="19">
        <v>3318</v>
      </c>
      <c r="C525" s="40" t="s">
        <v>19</v>
      </c>
      <c r="D525" s="76">
        <f>3!F37</f>
        <v>32.72</v>
      </c>
      <c r="E525" s="76">
        <f>3!H37</f>
        <v>3.997</v>
      </c>
      <c r="F525" s="76">
        <f>3!V37</f>
        <v>28.4198</v>
      </c>
      <c r="G525" s="76">
        <f>3!X37</f>
        <v>4.0595</v>
      </c>
      <c r="H525" s="76">
        <f>(D525-F525)/SQRT((E525*E525)+(G525*G525))</f>
        <v>0.7548213459297363</v>
      </c>
      <c r="I525" s="76">
        <v>1.96</v>
      </c>
      <c r="J525" s="19" t="str">
        <f>IF((ABS(H525))&gt;=I525,"Significant","Not")</f>
        <v>Not</v>
      </c>
      <c r="K525" s="19" t="str">
        <f>IF((ABS(D525-F525))&gt;=5,"Report","Not")</f>
        <v>Not</v>
      </c>
    </row>
    <row r="526" spans="2:11" ht="12.75">
      <c r="B526" s="19">
        <v>3319</v>
      </c>
      <c r="C526" s="40" t="s">
        <v>20</v>
      </c>
      <c r="D526" s="76">
        <f>3!F38</f>
        <v>19.06</v>
      </c>
      <c r="E526" s="76">
        <f>3!H38</f>
        <v>2.618</v>
      </c>
      <c r="F526" s="76">
        <f>3!V38</f>
        <v>24.0525</v>
      </c>
      <c r="G526" s="76">
        <f>3!X38</f>
        <v>4.4606</v>
      </c>
      <c r="H526" s="76">
        <f>(D526-F526)/SQRT((E526*E526)+(G526*G526))</f>
        <v>-0.9652705727683397</v>
      </c>
      <c r="I526" s="76">
        <v>1.96</v>
      </c>
      <c r="J526" s="19" t="str">
        <f>IF((ABS(H526))&gt;=I526,"Significant","Not")</f>
        <v>Not</v>
      </c>
      <c r="K526" s="19" t="str">
        <f>IF((ABS(D526-F526))&gt;=5,"Report","Not")</f>
        <v>Not</v>
      </c>
    </row>
    <row r="527" spans="2:11" ht="12.75">
      <c r="B527" s="19">
        <v>3320</v>
      </c>
      <c r="C527" s="40" t="s">
        <v>21</v>
      </c>
      <c r="D527" s="76">
        <f>3!F39</f>
        <v>17.37</v>
      </c>
      <c r="E527" s="76">
        <f>3!H39</f>
        <v>2.652</v>
      </c>
      <c r="F527" s="76">
        <f>3!V39</f>
        <v>21.7222</v>
      </c>
      <c r="G527" s="76">
        <f>3!X39</f>
        <v>3.7919</v>
      </c>
      <c r="H527" s="76">
        <f>(D527-F527)/SQRT((E527*E527)+(G527*G527))</f>
        <v>-0.9405549781473005</v>
      </c>
      <c r="I527" s="76">
        <v>1.96</v>
      </c>
      <c r="J527" s="19" t="str">
        <f>IF((ABS(H527))&gt;=I527,"Significant","Not")</f>
        <v>Not</v>
      </c>
      <c r="K527" s="19" t="str">
        <f>IF((ABS(D527-F527))&gt;=5,"Report","Not")</f>
        <v>Not</v>
      </c>
    </row>
    <row r="528" spans="2:3" ht="12.75">
      <c r="B528" s="19">
        <v>3321</v>
      </c>
      <c r="C528" s="87" t="s">
        <v>57</v>
      </c>
    </row>
    <row r="529" spans="2:11" ht="12.75">
      <c r="B529" s="19">
        <v>3322</v>
      </c>
      <c r="C529" s="40" t="s">
        <v>26</v>
      </c>
      <c r="D529" s="76">
        <f>3!F41</f>
        <v>18.86</v>
      </c>
      <c r="E529" s="76">
        <f>3!H41</f>
        <v>2.88</v>
      </c>
      <c r="F529" s="76">
        <f>3!V41</f>
        <v>24.5488</v>
      </c>
      <c r="G529" s="76">
        <f>3!X41</f>
        <v>4.2389</v>
      </c>
      <c r="H529" s="76">
        <f>(D529-F529)/SQRT((E529*E529)+(G529*G529))</f>
        <v>-1.1100721340514546</v>
      </c>
      <c r="I529" s="76">
        <v>1.96</v>
      </c>
      <c r="J529" s="19" t="str">
        <f>IF((ABS(H529))&gt;=I529,"Significant","Not")</f>
        <v>Not</v>
      </c>
      <c r="K529" s="19" t="str">
        <f>IF((ABS(D529-F529))&gt;=5,"Report","Not")</f>
        <v>Report</v>
      </c>
    </row>
    <row r="530" spans="2:11" ht="12.75">
      <c r="B530" s="19">
        <v>3323</v>
      </c>
      <c r="C530" s="40" t="s">
        <v>24</v>
      </c>
      <c r="D530" s="76">
        <f>3!F42</f>
        <v>33.74</v>
      </c>
      <c r="E530" s="76">
        <f>3!H42</f>
        <v>3.853</v>
      </c>
      <c r="F530" s="76">
        <f>3!V42</f>
        <v>30.8455</v>
      </c>
      <c r="G530" s="76">
        <f>3!X42</f>
        <v>4.6037</v>
      </c>
      <c r="H530" s="76">
        <f>(D530-F530)/SQRT((E530*E530)+(G530*G530))</f>
        <v>0.48215113685124605</v>
      </c>
      <c r="I530" s="76">
        <v>1.96</v>
      </c>
      <c r="J530" s="19" t="str">
        <f>IF((ABS(H530))&gt;=I530,"Significant","Not")</f>
        <v>Not</v>
      </c>
      <c r="K530" s="19" t="str">
        <f>IF((ABS(D530-F530))&gt;=5,"Report","Not")</f>
        <v>Not</v>
      </c>
    </row>
    <row r="531" spans="2:11" ht="12.75">
      <c r="B531" s="19">
        <v>3324</v>
      </c>
      <c r="C531" s="40" t="s">
        <v>23</v>
      </c>
      <c r="D531" s="76">
        <f>3!F43</f>
        <v>25.09</v>
      </c>
      <c r="E531" s="76">
        <f>3!H43</f>
        <v>3.494</v>
      </c>
      <c r="F531" s="76">
        <f>3!V43</f>
        <v>24.9652</v>
      </c>
      <c r="G531" s="76">
        <f>3!X43</f>
        <v>3.919</v>
      </c>
      <c r="H531" s="76">
        <f>(D531-F531)/SQRT((E531*E531)+(G531*G531))</f>
        <v>0.02376966202835925</v>
      </c>
      <c r="I531" s="76">
        <v>1.96</v>
      </c>
      <c r="J531" s="19" t="str">
        <f>IF((ABS(H531))&gt;=I531,"Significant","Not")</f>
        <v>Not</v>
      </c>
      <c r="K531" s="19" t="str">
        <f>IF((ABS(D531-F531))&gt;=5,"Report","Not")</f>
        <v>Not</v>
      </c>
    </row>
    <row r="532" spans="2:11" ht="12.75">
      <c r="B532" s="19">
        <v>3325</v>
      </c>
      <c r="C532" s="40" t="s">
        <v>22</v>
      </c>
      <c r="D532" s="76">
        <f>3!F44</f>
        <v>22.31</v>
      </c>
      <c r="E532" s="76">
        <f>3!H44</f>
        <v>4.168</v>
      </c>
      <c r="F532" s="76">
        <f>3!V44</f>
        <v>19.6405</v>
      </c>
      <c r="G532" s="76">
        <f>3!X44</f>
        <v>3.6714</v>
      </c>
      <c r="H532" s="76">
        <f>(D532-F532)/SQRT((E532*E532)+(G532*G532))</f>
        <v>0.4806096350568814</v>
      </c>
      <c r="I532" s="76">
        <v>1.96</v>
      </c>
      <c r="J532" s="19" t="str">
        <f>IF((ABS(H532))&gt;=I532,"Significant","Not")</f>
        <v>Not</v>
      </c>
      <c r="K532" s="19" t="str">
        <f>IF((ABS(D532-F532))&gt;=5,"Report","Not")</f>
        <v>Not</v>
      </c>
    </row>
    <row r="533" spans="2:3" ht="12.75">
      <c r="B533" s="19">
        <v>3326</v>
      </c>
      <c r="C533" s="87" t="s">
        <v>6</v>
      </c>
    </row>
    <row r="534" spans="2:11" ht="12.75">
      <c r="B534" s="19">
        <v>3327</v>
      </c>
      <c r="C534" s="40" t="s">
        <v>304</v>
      </c>
      <c r="D534" s="76">
        <f>3!F46</f>
        <v>67.6269</v>
      </c>
      <c r="E534" s="76">
        <f>3!H46</f>
        <v>3.8089</v>
      </c>
      <c r="F534" s="76">
        <f>3!V46</f>
        <v>72.4416</v>
      </c>
      <c r="G534" s="76">
        <f>3!X46</f>
        <v>4.9053</v>
      </c>
      <c r="H534" s="76">
        <f>(D534-F534)/SQRT((E534*E534)+(G534*G534))</f>
        <v>-0.7752578506783979</v>
      </c>
      <c r="I534" s="76">
        <v>1.96</v>
      </c>
      <c r="J534" s="19" t="str">
        <f>IF((ABS(H534))&gt;=I534,"Significant","Not")</f>
        <v>Not</v>
      </c>
      <c r="K534" s="19" t="str">
        <f>IF((ABS(D534-F534))&gt;=5,"Report","Not")</f>
        <v>Not</v>
      </c>
    </row>
    <row r="535" spans="2:11" ht="12.75" hidden="1">
      <c r="B535" s="19">
        <v>3328</v>
      </c>
      <c r="C535" s="40" t="s">
        <v>64</v>
      </c>
      <c r="D535" s="76">
        <f>3!F47</f>
        <v>14.15</v>
      </c>
      <c r="E535" s="76">
        <f>3!H47</f>
        <v>2.587</v>
      </c>
      <c r="F535" s="76">
        <f>3!V47</f>
        <v>18.0634</v>
      </c>
      <c r="G535" s="76">
        <f>3!X47</f>
        <v>3.217</v>
      </c>
      <c r="H535" s="76">
        <f>(D535-F535)/SQRT((E535*E535)+(G535*G535))</f>
        <v>-0.9479781294375674</v>
      </c>
      <c r="I535" s="76">
        <v>1.96</v>
      </c>
      <c r="J535" s="19" t="str">
        <f>IF((ABS(H535))&gt;=I535,"Significant","Not")</f>
        <v>Not</v>
      </c>
      <c r="K535" s="19" t="str">
        <f>IF((ABS(D535-F535))&gt;=5,"Report","Not")</f>
        <v>Not</v>
      </c>
    </row>
    <row r="536" spans="2:11" ht="12.75">
      <c r="B536" s="19">
        <v>3329</v>
      </c>
      <c r="C536" s="17" t="s">
        <v>25</v>
      </c>
      <c r="D536" s="76">
        <f>3!F48</f>
        <v>32.3731</v>
      </c>
      <c r="E536" s="76">
        <f>3!H48</f>
        <v>3.8089</v>
      </c>
      <c r="F536" s="76">
        <f>3!V48</f>
        <v>27.5584</v>
      </c>
      <c r="G536" s="76">
        <f>3!X48</f>
        <v>4.9053</v>
      </c>
      <c r="H536" s="76">
        <f>(D536-F536)/SQRT((E536*E536)+(G536*G536))</f>
        <v>0.7752578506784001</v>
      </c>
      <c r="I536" s="76">
        <v>1.96</v>
      </c>
      <c r="J536" s="19" t="str">
        <f>IF((ABS(H536))&gt;=I536,"Significant","Not")</f>
        <v>Not</v>
      </c>
      <c r="K536" s="19" t="str">
        <f>IF((ABS(D536-F536))&gt;=5,"Report","Not")</f>
        <v>Not</v>
      </c>
    </row>
    <row r="537" spans="2:3" ht="12.75">
      <c r="B537" s="19">
        <v>3330</v>
      </c>
      <c r="C537" s="81" t="s">
        <v>74</v>
      </c>
    </row>
    <row r="538" spans="2:11" ht="12.75">
      <c r="B538" s="19">
        <v>3331</v>
      </c>
      <c r="C538" s="17" t="s">
        <v>75</v>
      </c>
      <c r="D538" s="76">
        <f>3!F50</f>
        <v>13.3597</v>
      </c>
      <c r="E538" s="76">
        <f>3!H50</f>
        <v>3.3451</v>
      </c>
      <c r="F538" s="76">
        <f>3!V50</f>
        <v>15.335</v>
      </c>
      <c r="G538" s="76">
        <f>3!X50</f>
        <v>4.5092</v>
      </c>
      <c r="H538" s="76">
        <f>(D538-F538)/SQRT((E538*E538)+(G538*G538))</f>
        <v>-0.3518213536513457</v>
      </c>
      <c r="I538" s="76">
        <v>1.96</v>
      </c>
      <c r="J538" s="19" t="str">
        <f>IF((ABS(H538))&gt;=I538,"Significant","Not")</f>
        <v>Not</v>
      </c>
      <c r="K538" s="19" t="str">
        <f>IF((ABS(D538-F538))&gt;=5,"Report","Not")</f>
        <v>Not</v>
      </c>
    </row>
    <row r="539" spans="2:11" ht="12.75">
      <c r="B539" s="19">
        <v>3332</v>
      </c>
      <c r="C539" s="17" t="s">
        <v>76</v>
      </c>
      <c r="D539" s="76">
        <f>3!F51</f>
        <v>41.8028</v>
      </c>
      <c r="E539" s="76">
        <f>3!H51</f>
        <v>4.3579</v>
      </c>
      <c r="F539" s="76">
        <f>3!V51</f>
        <v>40.5712</v>
      </c>
      <c r="G539" s="76">
        <f>3!X51</f>
        <v>4.9642</v>
      </c>
      <c r="H539" s="76">
        <f>(D539-F539)/SQRT((E539*E539)+(G539*G539))</f>
        <v>0.18644653205690284</v>
      </c>
      <c r="I539" s="76">
        <v>1.96</v>
      </c>
      <c r="J539" s="19" t="str">
        <f>IF((ABS(H539))&gt;=I539,"Significant","Not")</f>
        <v>Not</v>
      </c>
      <c r="K539" s="19" t="str">
        <f>IF((ABS(D539-F539))&gt;=5,"Report","Not")</f>
        <v>Not</v>
      </c>
    </row>
    <row r="540" spans="2:11" ht="12.75">
      <c r="B540" s="19">
        <v>3333</v>
      </c>
      <c r="C540" s="17" t="s">
        <v>77</v>
      </c>
      <c r="D540" s="76">
        <f>3!F52</f>
        <v>19.518</v>
      </c>
      <c r="E540" s="76">
        <f>3!H52</f>
        <v>3.1259</v>
      </c>
      <c r="F540" s="76">
        <f>3!V52</f>
        <v>21.7608</v>
      </c>
      <c r="G540" s="76">
        <f>3!X52</f>
        <v>3.8115</v>
      </c>
      <c r="H540" s="76">
        <f>(D540-F540)/SQRT((E540*E540)+(G540*G540))</f>
        <v>-0.4549862640622036</v>
      </c>
      <c r="I540" s="76">
        <v>1.96</v>
      </c>
      <c r="J540" s="19" t="str">
        <f>IF((ABS(H540))&gt;=I540,"Significant","Not")</f>
        <v>Not</v>
      </c>
      <c r="K540" s="19" t="str">
        <f>IF((ABS(D540-F540))&gt;=5,"Report","Not")</f>
        <v>Not</v>
      </c>
    </row>
    <row r="541" spans="2:11" ht="12.75">
      <c r="B541" s="19">
        <v>3334</v>
      </c>
      <c r="C541" s="17" t="s">
        <v>78</v>
      </c>
      <c r="D541" s="76">
        <f>3!F53</f>
        <v>25.3195</v>
      </c>
      <c r="E541" s="76">
        <f>3!H53</f>
        <v>3.7703</v>
      </c>
      <c r="F541" s="76">
        <f>3!V53</f>
        <v>22.3321</v>
      </c>
      <c r="G541" s="76">
        <f>3!X53</f>
        <v>3.7725</v>
      </c>
      <c r="H541" s="76">
        <f>(D541-F541)/SQRT((E541*E541)+(G541*G541))</f>
        <v>0.5601131432000134</v>
      </c>
      <c r="I541" s="76">
        <v>1.96</v>
      </c>
      <c r="J541" s="19" t="str">
        <f>IF((ABS(H541))&gt;=I541,"Significant","Not")</f>
        <v>Not</v>
      </c>
      <c r="K541" s="19" t="str">
        <f>IF((ABS(D541-F541))&gt;=5,"Report","Not")</f>
        <v>Not</v>
      </c>
    </row>
    <row r="542" ht="12.75">
      <c r="I542" s="90"/>
    </row>
    <row r="543" spans="1:10" ht="12.75">
      <c r="A543" s="77" t="s">
        <v>283</v>
      </c>
      <c r="B543" s="77"/>
      <c r="C543" s="78"/>
      <c r="D543" s="79"/>
      <c r="E543" s="79"/>
      <c r="F543" s="79"/>
      <c r="G543" s="79"/>
      <c r="H543" s="79"/>
      <c r="I543" s="79"/>
      <c r="J543" s="6"/>
    </row>
    <row r="544" spans="1:10" ht="12.75">
      <c r="A544" s="80" t="s">
        <v>183</v>
      </c>
      <c r="C544" s="81"/>
      <c r="D544" s="82"/>
      <c r="E544" s="82"/>
      <c r="F544" s="82"/>
      <c r="G544" s="82"/>
      <c r="H544" s="82"/>
      <c r="I544" s="82"/>
      <c r="J544" s="35"/>
    </row>
    <row r="545" spans="2:11" ht="12.75">
      <c r="B545" s="83" t="s">
        <v>130</v>
      </c>
      <c r="C545" s="84" t="s">
        <v>136</v>
      </c>
      <c r="D545" s="85" t="s">
        <v>133</v>
      </c>
      <c r="E545" s="85" t="s">
        <v>134</v>
      </c>
      <c r="F545" s="85" t="s">
        <v>131</v>
      </c>
      <c r="G545" s="85" t="s">
        <v>132</v>
      </c>
      <c r="H545" s="85" t="s">
        <v>135</v>
      </c>
      <c r="I545" s="85" t="s">
        <v>176</v>
      </c>
      <c r="J545" s="85" t="s">
        <v>177</v>
      </c>
      <c r="K545" s="30" t="s">
        <v>299</v>
      </c>
    </row>
    <row r="546" spans="2:11" ht="12.75">
      <c r="B546" s="1">
        <v>4000</v>
      </c>
      <c r="C546" s="42" t="s">
        <v>184</v>
      </c>
      <c r="D546" s="76">
        <f>4!F6</f>
        <v>85.3509</v>
      </c>
      <c r="E546" s="76">
        <f>4!H6</f>
        <v>2.4104</v>
      </c>
      <c r="F546" s="76">
        <f>4!F7</f>
        <v>68.231</v>
      </c>
      <c r="G546" s="76">
        <f>4!H7</f>
        <v>4.5372</v>
      </c>
      <c r="H546" s="76">
        <f aca="true" t="shared" si="48" ref="H546:H560">(D546-F546)/SQRT((E546*E546)+(G546*G546))</f>
        <v>3.332195086867273</v>
      </c>
      <c r="I546" s="76">
        <v>1.96</v>
      </c>
      <c r="J546" s="19" t="str">
        <f aca="true" t="shared" si="49" ref="J546:J560">IF((ABS(H546))&gt;=I546,"Significant","Not")</f>
        <v>Significant</v>
      </c>
      <c r="K546" s="19" t="str">
        <f aca="true" t="shared" si="50" ref="K546:K560">IF((ABS(D546-F546))&gt;=5,"Report","Not")</f>
        <v>Report</v>
      </c>
    </row>
    <row r="547" spans="2:11" ht="12.75">
      <c r="B547" s="1">
        <v>4001</v>
      </c>
      <c r="C547" s="42" t="s">
        <v>185</v>
      </c>
      <c r="D547" s="76">
        <f>4!F6</f>
        <v>85.3509</v>
      </c>
      <c r="E547" s="76">
        <f>4!H6</f>
        <v>2.4104</v>
      </c>
      <c r="F547" s="76">
        <f>4!F8</f>
        <v>72.3452</v>
      </c>
      <c r="G547" s="76">
        <f>4!H8</f>
        <v>4.0054</v>
      </c>
      <c r="H547" s="76">
        <f t="shared" si="48"/>
        <v>2.782118615802918</v>
      </c>
      <c r="I547" s="76">
        <v>1.96</v>
      </c>
      <c r="J547" s="19" t="str">
        <f t="shared" si="49"/>
        <v>Significant</v>
      </c>
      <c r="K547" s="19" t="str">
        <f t="shared" si="50"/>
        <v>Report</v>
      </c>
    </row>
    <row r="548" spans="2:11" ht="12.75">
      <c r="B548" s="1">
        <v>4002</v>
      </c>
      <c r="C548" s="42" t="s">
        <v>186</v>
      </c>
      <c r="D548" s="76">
        <f>4!F6</f>
        <v>85.3509</v>
      </c>
      <c r="E548" s="76">
        <f>4!H6</f>
        <v>2.4104</v>
      </c>
      <c r="F548" s="76">
        <f>4!F9</f>
        <v>15.9192</v>
      </c>
      <c r="G548" s="76">
        <f>4!H9</f>
        <v>3.3169</v>
      </c>
      <c r="H548" s="76">
        <f t="shared" si="48"/>
        <v>16.933627299675994</v>
      </c>
      <c r="I548" s="76">
        <v>1.96</v>
      </c>
      <c r="J548" s="19" t="str">
        <f t="shared" si="49"/>
        <v>Significant</v>
      </c>
      <c r="K548" s="19" t="str">
        <f t="shared" si="50"/>
        <v>Report</v>
      </c>
    </row>
    <row r="549" spans="2:11" ht="12.75">
      <c r="B549" s="1">
        <v>4003</v>
      </c>
      <c r="C549" s="42" t="s">
        <v>187</v>
      </c>
      <c r="D549" s="76">
        <f>4!F6</f>
        <v>85.3509</v>
      </c>
      <c r="E549" s="76">
        <f>4!H6</f>
        <v>2.4104</v>
      </c>
      <c r="F549" s="76">
        <f>4!F10</f>
        <v>28.8702</v>
      </c>
      <c r="G549" s="76">
        <f>4!H10</f>
        <v>4.3235</v>
      </c>
      <c r="H549" s="76">
        <f t="shared" si="48"/>
        <v>11.410200418111044</v>
      </c>
      <c r="I549" s="76">
        <v>1.96</v>
      </c>
      <c r="J549" s="19" t="str">
        <f t="shared" si="49"/>
        <v>Significant</v>
      </c>
      <c r="K549" s="19" t="str">
        <f t="shared" si="50"/>
        <v>Report</v>
      </c>
    </row>
    <row r="550" spans="2:11" ht="12.75">
      <c r="B550" s="1">
        <v>4004</v>
      </c>
      <c r="C550" s="42" t="s">
        <v>188</v>
      </c>
      <c r="D550" s="76">
        <f>4!F6</f>
        <v>85.3509</v>
      </c>
      <c r="E550" s="76">
        <f>4!H6</f>
        <v>2.4104</v>
      </c>
      <c r="F550" s="76">
        <f>4!F11</f>
        <v>20.1474</v>
      </c>
      <c r="G550" s="76">
        <f>4!H11</f>
        <v>4.0083</v>
      </c>
      <c r="H550" s="76">
        <f t="shared" si="48"/>
        <v>13.940617693751323</v>
      </c>
      <c r="I550" s="76">
        <v>1.96</v>
      </c>
      <c r="J550" s="19" t="str">
        <f t="shared" si="49"/>
        <v>Significant</v>
      </c>
      <c r="K550" s="19" t="str">
        <f t="shared" si="50"/>
        <v>Report</v>
      </c>
    </row>
    <row r="551" spans="2:11" ht="12.75">
      <c r="B551" s="1">
        <v>4005</v>
      </c>
      <c r="C551" s="42" t="s">
        <v>189</v>
      </c>
      <c r="D551" s="76">
        <f>4!F7</f>
        <v>68.231</v>
      </c>
      <c r="E551" s="76">
        <f>4!H7</f>
        <v>4.5372</v>
      </c>
      <c r="F551" s="76">
        <f>4!F8</f>
        <v>72.3452</v>
      </c>
      <c r="G551" s="76">
        <f>4!H8</f>
        <v>4.0054</v>
      </c>
      <c r="H551" s="76">
        <f t="shared" si="48"/>
        <v>-0.6797831890823524</v>
      </c>
      <c r="I551" s="76">
        <v>1.96</v>
      </c>
      <c r="J551" s="19" t="str">
        <f t="shared" si="49"/>
        <v>Not</v>
      </c>
      <c r="K551" s="19" t="str">
        <f t="shared" si="50"/>
        <v>Not</v>
      </c>
    </row>
    <row r="552" spans="2:11" ht="12.75">
      <c r="B552" s="1">
        <v>4006</v>
      </c>
      <c r="C552" s="42" t="s">
        <v>190</v>
      </c>
      <c r="D552" s="76">
        <f>4!F7</f>
        <v>68.231</v>
      </c>
      <c r="E552" s="76">
        <f>4!H7</f>
        <v>4.5372</v>
      </c>
      <c r="F552" s="76">
        <f>4!F9</f>
        <v>15.9192</v>
      </c>
      <c r="G552" s="76">
        <f>4!H9</f>
        <v>3.3169</v>
      </c>
      <c r="H552" s="76">
        <f t="shared" si="48"/>
        <v>9.307617646357812</v>
      </c>
      <c r="I552" s="76">
        <v>1.96</v>
      </c>
      <c r="J552" s="19" t="str">
        <f t="shared" si="49"/>
        <v>Significant</v>
      </c>
      <c r="K552" s="19" t="str">
        <f t="shared" si="50"/>
        <v>Report</v>
      </c>
    </row>
    <row r="553" spans="2:11" ht="12.75">
      <c r="B553" s="1">
        <v>4007</v>
      </c>
      <c r="C553" s="42" t="s">
        <v>191</v>
      </c>
      <c r="D553" s="76">
        <f>4!F7</f>
        <v>68.231</v>
      </c>
      <c r="E553" s="76">
        <f>4!H7</f>
        <v>4.5372</v>
      </c>
      <c r="F553" s="76">
        <f>4!F10</f>
        <v>28.8702</v>
      </c>
      <c r="G553" s="76">
        <f>4!H10</f>
        <v>4.3235</v>
      </c>
      <c r="H553" s="76">
        <f t="shared" si="48"/>
        <v>6.280361052175471</v>
      </c>
      <c r="I553" s="76">
        <v>1.96</v>
      </c>
      <c r="J553" s="19" t="str">
        <f t="shared" si="49"/>
        <v>Significant</v>
      </c>
      <c r="K553" s="19" t="str">
        <f t="shared" si="50"/>
        <v>Report</v>
      </c>
    </row>
    <row r="554" spans="2:11" ht="12.75">
      <c r="B554" s="1">
        <v>4008</v>
      </c>
      <c r="C554" s="42" t="s">
        <v>192</v>
      </c>
      <c r="D554" s="76">
        <f>4!F7</f>
        <v>68.231</v>
      </c>
      <c r="E554" s="76">
        <f>4!H7</f>
        <v>4.5372</v>
      </c>
      <c r="F554" s="76">
        <f>4!F11</f>
        <v>20.1474</v>
      </c>
      <c r="G554" s="76">
        <f>4!H11</f>
        <v>4.0083</v>
      </c>
      <c r="H554" s="76">
        <f t="shared" si="48"/>
        <v>7.942263099192504</v>
      </c>
      <c r="I554" s="76">
        <v>1.96</v>
      </c>
      <c r="J554" s="19" t="str">
        <f t="shared" si="49"/>
        <v>Significant</v>
      </c>
      <c r="K554" s="19" t="str">
        <f t="shared" si="50"/>
        <v>Report</v>
      </c>
    </row>
    <row r="555" spans="2:11" ht="12.75">
      <c r="B555" s="1">
        <v>4009</v>
      </c>
      <c r="C555" s="42" t="s">
        <v>193</v>
      </c>
      <c r="D555" s="76">
        <f>4!F8</f>
        <v>72.3452</v>
      </c>
      <c r="E555" s="76">
        <f>4!H8</f>
        <v>4.0054</v>
      </c>
      <c r="F555" s="76">
        <f>4!F9</f>
        <v>15.9192</v>
      </c>
      <c r="G555" s="76">
        <f>4!H9</f>
        <v>3.3169</v>
      </c>
      <c r="H555" s="76">
        <f t="shared" si="48"/>
        <v>10.850139748557664</v>
      </c>
      <c r="I555" s="76">
        <v>1.96</v>
      </c>
      <c r="J555" s="19" t="str">
        <f t="shared" si="49"/>
        <v>Significant</v>
      </c>
      <c r="K555" s="19" t="str">
        <f t="shared" si="50"/>
        <v>Report</v>
      </c>
    </row>
    <row r="556" spans="2:11" ht="12.75">
      <c r="B556" s="1">
        <v>4010</v>
      </c>
      <c r="C556" s="42" t="s">
        <v>194</v>
      </c>
      <c r="D556" s="76">
        <f>4!F8</f>
        <v>72.3452</v>
      </c>
      <c r="E556" s="76">
        <f>4!H8</f>
        <v>4.0054</v>
      </c>
      <c r="F556" s="76">
        <f>4!F10</f>
        <v>28.8702</v>
      </c>
      <c r="G556" s="76">
        <f>4!H10</f>
        <v>4.3235</v>
      </c>
      <c r="H556" s="76">
        <f t="shared" si="48"/>
        <v>7.376501396507775</v>
      </c>
      <c r="I556" s="76">
        <v>1.96</v>
      </c>
      <c r="J556" s="19" t="str">
        <f t="shared" si="49"/>
        <v>Significant</v>
      </c>
      <c r="K556" s="19" t="str">
        <f t="shared" si="50"/>
        <v>Report</v>
      </c>
    </row>
    <row r="557" spans="2:11" ht="12.75">
      <c r="B557" s="1">
        <v>4011</v>
      </c>
      <c r="C557" s="42" t="s">
        <v>195</v>
      </c>
      <c r="D557" s="76">
        <f>4!F8</f>
        <v>72.3452</v>
      </c>
      <c r="E557" s="76">
        <f>4!H8</f>
        <v>4.0054</v>
      </c>
      <c r="F557" s="76">
        <f>4!F11</f>
        <v>20.1474</v>
      </c>
      <c r="G557" s="76">
        <f>4!H11</f>
        <v>4.0083</v>
      </c>
      <c r="H557" s="76">
        <f t="shared" si="48"/>
        <v>9.211579152261711</v>
      </c>
      <c r="I557" s="76">
        <v>1.96</v>
      </c>
      <c r="J557" s="19" t="str">
        <f t="shared" si="49"/>
        <v>Significant</v>
      </c>
      <c r="K557" s="19" t="str">
        <f t="shared" si="50"/>
        <v>Report</v>
      </c>
    </row>
    <row r="558" spans="2:11" ht="12.75">
      <c r="B558" s="1">
        <v>4012</v>
      </c>
      <c r="C558" s="42" t="s">
        <v>196</v>
      </c>
      <c r="D558" s="76">
        <f>4!F9</f>
        <v>15.9192</v>
      </c>
      <c r="E558" s="76">
        <f>4!H9</f>
        <v>3.3169</v>
      </c>
      <c r="F558" s="76">
        <f>4!F10</f>
        <v>28.8702</v>
      </c>
      <c r="G558" s="76">
        <f>4!H10</f>
        <v>4.3235</v>
      </c>
      <c r="H558" s="76">
        <f t="shared" si="48"/>
        <v>-2.3766512434394236</v>
      </c>
      <c r="I558" s="76">
        <v>1.96</v>
      </c>
      <c r="J558" s="19" t="str">
        <f t="shared" si="49"/>
        <v>Significant</v>
      </c>
      <c r="K558" s="19" t="str">
        <f t="shared" si="50"/>
        <v>Report</v>
      </c>
    </row>
    <row r="559" spans="2:11" ht="12.75">
      <c r="B559" s="1">
        <v>4013</v>
      </c>
      <c r="C559" s="42" t="s">
        <v>197</v>
      </c>
      <c r="D559" s="76">
        <f>4!F9</f>
        <v>15.9192</v>
      </c>
      <c r="E559" s="76">
        <f>4!H9</f>
        <v>3.3169</v>
      </c>
      <c r="F559" s="76">
        <f>4!F11</f>
        <v>20.1474</v>
      </c>
      <c r="G559" s="76">
        <f>4!H11</f>
        <v>4.0083</v>
      </c>
      <c r="H559" s="76">
        <f t="shared" si="48"/>
        <v>-0.8126902985682946</v>
      </c>
      <c r="I559" s="76">
        <v>1.96</v>
      </c>
      <c r="J559" s="19" t="str">
        <f t="shared" si="49"/>
        <v>Not</v>
      </c>
      <c r="K559" s="19" t="str">
        <f t="shared" si="50"/>
        <v>Not</v>
      </c>
    </row>
    <row r="560" spans="2:11" ht="12.75">
      <c r="B560" s="1">
        <v>4014</v>
      </c>
      <c r="C560" s="75" t="s">
        <v>198</v>
      </c>
      <c r="D560" s="76">
        <f>4!F10</f>
        <v>28.8702</v>
      </c>
      <c r="E560" s="76">
        <f>4!H10</f>
        <v>4.3235</v>
      </c>
      <c r="F560" s="76">
        <f>4!F11</f>
        <v>20.1474</v>
      </c>
      <c r="G560" s="76">
        <f>4!H11</f>
        <v>4.0083</v>
      </c>
      <c r="H560" s="76">
        <f t="shared" si="48"/>
        <v>1.4795223202445211</v>
      </c>
      <c r="I560" s="76">
        <v>1.96</v>
      </c>
      <c r="J560" s="19" t="str">
        <f t="shared" si="49"/>
        <v>Not</v>
      </c>
      <c r="K560" s="19" t="str">
        <f t="shared" si="50"/>
        <v>Report</v>
      </c>
    </row>
    <row r="561" ht="12.75">
      <c r="A561" s="30" t="s">
        <v>199</v>
      </c>
    </row>
    <row r="562" spans="1:11" ht="12.75">
      <c r="A562" s="30"/>
      <c r="B562" s="83" t="s">
        <v>130</v>
      </c>
      <c r="C562" s="84" t="s">
        <v>136</v>
      </c>
      <c r="D562" s="85" t="s">
        <v>133</v>
      </c>
      <c r="E562" s="85" t="s">
        <v>134</v>
      </c>
      <c r="F562" s="85" t="s">
        <v>131</v>
      </c>
      <c r="G562" s="85" t="s">
        <v>132</v>
      </c>
      <c r="H562" s="85" t="s">
        <v>135</v>
      </c>
      <c r="I562" s="85" t="s">
        <v>176</v>
      </c>
      <c r="J562" s="85" t="s">
        <v>177</v>
      </c>
      <c r="K562" s="30" t="s">
        <v>299</v>
      </c>
    </row>
    <row r="563" spans="2:11" ht="12.75">
      <c r="B563" s="1">
        <v>4015</v>
      </c>
      <c r="C563" s="42" t="s">
        <v>184</v>
      </c>
      <c r="D563" s="76">
        <f>4!N6</f>
        <v>31.1517</v>
      </c>
      <c r="E563" s="76">
        <f>4!P6</f>
        <v>3.9727</v>
      </c>
      <c r="F563" s="76">
        <f>4!N7</f>
        <v>16.4703</v>
      </c>
      <c r="G563" s="76">
        <f>4!P7</f>
        <v>3.1204</v>
      </c>
      <c r="H563" s="76">
        <f aca="true" t="shared" si="51" ref="H563:H577">(D563-F563)/SQRT((E563*E563)+(G563*G563))</f>
        <v>2.906254153001241</v>
      </c>
      <c r="I563" s="76">
        <v>1.96</v>
      </c>
      <c r="J563" s="19" t="str">
        <f aca="true" t="shared" si="52" ref="J563:J577">IF((ABS(H563))&gt;=I563,"Significant","Not")</f>
        <v>Significant</v>
      </c>
      <c r="K563" s="19" t="str">
        <f aca="true" t="shared" si="53" ref="K563:K577">IF((ABS(D563-F563))&gt;=5,"Report","Not")</f>
        <v>Report</v>
      </c>
    </row>
    <row r="564" spans="2:11" ht="12.75">
      <c r="B564" s="1">
        <v>4016</v>
      </c>
      <c r="C564" s="42" t="s">
        <v>185</v>
      </c>
      <c r="D564" s="76">
        <f>4!N6</f>
        <v>31.1517</v>
      </c>
      <c r="E564" s="76">
        <f>4!P6</f>
        <v>3.9727</v>
      </c>
      <c r="F564" s="76">
        <f>4!N8</f>
        <v>29.8323</v>
      </c>
      <c r="G564" s="76">
        <f>4!P8</f>
        <v>4.2687</v>
      </c>
      <c r="H564" s="76">
        <f t="shared" si="51"/>
        <v>0.22626144175807014</v>
      </c>
      <c r="I564" s="76">
        <v>1.96</v>
      </c>
      <c r="J564" s="19" t="str">
        <f t="shared" si="52"/>
        <v>Not</v>
      </c>
      <c r="K564" s="19" t="str">
        <f t="shared" si="53"/>
        <v>Not</v>
      </c>
    </row>
    <row r="565" spans="2:11" ht="12.75">
      <c r="B565" s="1">
        <v>4017</v>
      </c>
      <c r="C565" s="42" t="s">
        <v>186</v>
      </c>
      <c r="D565" s="76">
        <f>4!N6</f>
        <v>31.1517</v>
      </c>
      <c r="E565" s="76">
        <f>4!P6</f>
        <v>3.9727</v>
      </c>
      <c r="F565" s="76">
        <f>4!N9</f>
        <v>6.5152</v>
      </c>
      <c r="G565" s="76">
        <f>4!P9</f>
        <v>1.6901</v>
      </c>
      <c r="H565" s="76">
        <f t="shared" si="51"/>
        <v>5.706505366103548</v>
      </c>
      <c r="I565" s="76">
        <v>1.96</v>
      </c>
      <c r="J565" s="19" t="str">
        <f t="shared" si="52"/>
        <v>Significant</v>
      </c>
      <c r="K565" s="19" t="str">
        <f t="shared" si="53"/>
        <v>Report</v>
      </c>
    </row>
    <row r="566" spans="2:11" ht="12.75">
      <c r="B566" s="1">
        <v>4018</v>
      </c>
      <c r="C566" s="42" t="s">
        <v>187</v>
      </c>
      <c r="D566" s="76">
        <f>4!N6</f>
        <v>31.1517</v>
      </c>
      <c r="E566" s="76">
        <f>4!P6</f>
        <v>3.9727</v>
      </c>
      <c r="F566" s="76">
        <f>4!N10</f>
        <v>7.1819</v>
      </c>
      <c r="G566" s="76">
        <f>4!P10</f>
        <v>2.1134</v>
      </c>
      <c r="H566" s="76">
        <f t="shared" si="51"/>
        <v>5.326779417144631</v>
      </c>
      <c r="I566" s="76">
        <v>1.96</v>
      </c>
      <c r="J566" s="19" t="str">
        <f t="shared" si="52"/>
        <v>Significant</v>
      </c>
      <c r="K566" s="19" t="str">
        <f t="shared" si="53"/>
        <v>Report</v>
      </c>
    </row>
    <row r="567" spans="2:11" ht="12.75">
      <c r="B567" s="1">
        <v>4019</v>
      </c>
      <c r="C567" s="42" t="s">
        <v>188</v>
      </c>
      <c r="D567" s="76">
        <f>4!N6</f>
        <v>31.1517</v>
      </c>
      <c r="E567" s="76">
        <f>4!P6</f>
        <v>3.9727</v>
      </c>
      <c r="F567" s="76">
        <f>4!N11</f>
        <v>8.8487</v>
      </c>
      <c r="G567" s="76">
        <f>4!P11</f>
        <v>2.0713</v>
      </c>
      <c r="H567" s="76">
        <f t="shared" si="51"/>
        <v>4.978071794423388</v>
      </c>
      <c r="I567" s="76">
        <v>1.96</v>
      </c>
      <c r="J567" s="19" t="str">
        <f t="shared" si="52"/>
        <v>Significant</v>
      </c>
      <c r="K567" s="19" t="str">
        <f t="shared" si="53"/>
        <v>Report</v>
      </c>
    </row>
    <row r="568" spans="2:11" ht="12.75">
      <c r="B568" s="1">
        <v>4020</v>
      </c>
      <c r="C568" s="42" t="s">
        <v>189</v>
      </c>
      <c r="D568" s="76">
        <f>4!N7</f>
        <v>16.4703</v>
      </c>
      <c r="E568" s="76">
        <f>4!P7</f>
        <v>3.1204</v>
      </c>
      <c r="F568" s="76">
        <f>4!N8</f>
        <v>29.8323</v>
      </c>
      <c r="G568" s="76">
        <f>4!P8</f>
        <v>4.2687</v>
      </c>
      <c r="H568" s="76">
        <f t="shared" si="51"/>
        <v>-2.527045215176362</v>
      </c>
      <c r="I568" s="76">
        <v>1.96</v>
      </c>
      <c r="J568" s="19" t="str">
        <f t="shared" si="52"/>
        <v>Significant</v>
      </c>
      <c r="K568" s="19" t="str">
        <f t="shared" si="53"/>
        <v>Report</v>
      </c>
    </row>
    <row r="569" spans="2:11" ht="12.75">
      <c r="B569" s="1">
        <v>4021</v>
      </c>
      <c r="C569" s="42" t="s">
        <v>190</v>
      </c>
      <c r="D569" s="76">
        <f>4!N7</f>
        <v>16.4703</v>
      </c>
      <c r="E569" s="76">
        <f>4!P7</f>
        <v>3.1204</v>
      </c>
      <c r="F569" s="76">
        <f>4!N9</f>
        <v>6.5152</v>
      </c>
      <c r="G569" s="76">
        <f>4!P9</f>
        <v>1.6901</v>
      </c>
      <c r="H569" s="76">
        <f t="shared" si="51"/>
        <v>2.8052738480506565</v>
      </c>
      <c r="I569" s="76">
        <v>1.96</v>
      </c>
      <c r="J569" s="19" t="str">
        <f t="shared" si="52"/>
        <v>Significant</v>
      </c>
      <c r="K569" s="19" t="str">
        <f t="shared" si="53"/>
        <v>Report</v>
      </c>
    </row>
    <row r="570" spans="2:11" ht="12.75">
      <c r="B570" s="1">
        <v>4022</v>
      </c>
      <c r="C570" s="42" t="s">
        <v>191</v>
      </c>
      <c r="D570" s="76">
        <f>4!N7</f>
        <v>16.4703</v>
      </c>
      <c r="E570" s="76">
        <f>4!P7</f>
        <v>3.1204</v>
      </c>
      <c r="F570" s="76">
        <f>4!N10</f>
        <v>7.1819</v>
      </c>
      <c r="G570" s="76">
        <f>4!P10</f>
        <v>2.1134</v>
      </c>
      <c r="H570" s="76">
        <f t="shared" si="51"/>
        <v>2.4645942322743215</v>
      </c>
      <c r="I570" s="76">
        <v>1.96</v>
      </c>
      <c r="J570" s="19" t="str">
        <f t="shared" si="52"/>
        <v>Significant</v>
      </c>
      <c r="K570" s="19" t="str">
        <f t="shared" si="53"/>
        <v>Report</v>
      </c>
    </row>
    <row r="571" spans="2:11" ht="12.75">
      <c r="B571" s="1">
        <v>4023</v>
      </c>
      <c r="C571" s="42" t="s">
        <v>192</v>
      </c>
      <c r="D571" s="76">
        <f>4!N7</f>
        <v>16.4703</v>
      </c>
      <c r="E571" s="76">
        <f>4!P7</f>
        <v>3.1204</v>
      </c>
      <c r="F571" s="76">
        <f>4!N11</f>
        <v>8.8487</v>
      </c>
      <c r="G571" s="76">
        <f>4!P11</f>
        <v>2.0713</v>
      </c>
      <c r="H571" s="76">
        <f t="shared" si="51"/>
        <v>2.0349838621837146</v>
      </c>
      <c r="I571" s="76">
        <v>1.96</v>
      </c>
      <c r="J571" s="19" t="str">
        <f t="shared" si="52"/>
        <v>Significant</v>
      </c>
      <c r="K571" s="19" t="str">
        <f t="shared" si="53"/>
        <v>Report</v>
      </c>
    </row>
    <row r="572" spans="2:11" ht="12.75">
      <c r="B572" s="1">
        <v>4024</v>
      </c>
      <c r="C572" s="42" t="s">
        <v>193</v>
      </c>
      <c r="D572" s="76">
        <f>4!N8</f>
        <v>29.8323</v>
      </c>
      <c r="E572" s="76">
        <f>4!P8</f>
        <v>4.2687</v>
      </c>
      <c r="F572" s="76">
        <f>4!N9</f>
        <v>6.5152</v>
      </c>
      <c r="G572" s="76">
        <f>4!P9</f>
        <v>1.6901</v>
      </c>
      <c r="H572" s="76">
        <f t="shared" si="51"/>
        <v>5.078756444174286</v>
      </c>
      <c r="I572" s="76">
        <v>1.96</v>
      </c>
      <c r="J572" s="19" t="str">
        <f t="shared" si="52"/>
        <v>Significant</v>
      </c>
      <c r="K572" s="19" t="str">
        <f t="shared" si="53"/>
        <v>Report</v>
      </c>
    </row>
    <row r="573" spans="2:11" ht="12.75">
      <c r="B573" s="1">
        <v>4025</v>
      </c>
      <c r="C573" s="42" t="s">
        <v>194</v>
      </c>
      <c r="D573" s="76">
        <f>4!N8</f>
        <v>29.8323</v>
      </c>
      <c r="E573" s="76">
        <f>4!P8</f>
        <v>4.2687</v>
      </c>
      <c r="F573" s="76">
        <f>4!N10</f>
        <v>7.1819</v>
      </c>
      <c r="G573" s="76">
        <f>4!P10</f>
        <v>2.1134</v>
      </c>
      <c r="H573" s="76">
        <f t="shared" si="51"/>
        <v>4.7552711725672205</v>
      </c>
      <c r="I573" s="76">
        <v>1.96</v>
      </c>
      <c r="J573" s="19" t="str">
        <f t="shared" si="52"/>
        <v>Significant</v>
      </c>
      <c r="K573" s="19" t="str">
        <f t="shared" si="53"/>
        <v>Report</v>
      </c>
    </row>
    <row r="574" spans="2:11" ht="12.75">
      <c r="B574" s="1">
        <v>4026</v>
      </c>
      <c r="C574" s="42" t="s">
        <v>195</v>
      </c>
      <c r="D574" s="76">
        <f>4!N8</f>
        <v>29.8323</v>
      </c>
      <c r="E574" s="76">
        <f>4!P8</f>
        <v>4.2687</v>
      </c>
      <c r="F574" s="76">
        <f>4!N11</f>
        <v>8.8487</v>
      </c>
      <c r="G574" s="76">
        <f>4!P11</f>
        <v>2.0713</v>
      </c>
      <c r="H574" s="76">
        <f t="shared" si="51"/>
        <v>4.4225439205286445</v>
      </c>
      <c r="I574" s="76">
        <v>1.96</v>
      </c>
      <c r="J574" s="19" t="str">
        <f t="shared" si="52"/>
        <v>Significant</v>
      </c>
      <c r="K574" s="19" t="str">
        <f t="shared" si="53"/>
        <v>Report</v>
      </c>
    </row>
    <row r="575" spans="2:11" ht="12.75">
      <c r="B575" s="1">
        <v>4027</v>
      </c>
      <c r="C575" s="42" t="s">
        <v>196</v>
      </c>
      <c r="D575" s="76">
        <f>4!N9</f>
        <v>6.5152</v>
      </c>
      <c r="E575" s="76">
        <f>4!P9</f>
        <v>1.6901</v>
      </c>
      <c r="F575" s="76">
        <f>4!N10</f>
        <v>7.1819</v>
      </c>
      <c r="G575" s="76">
        <f>4!P10</f>
        <v>2.1134</v>
      </c>
      <c r="H575" s="76">
        <f t="shared" si="51"/>
        <v>-0.24637065346077913</v>
      </c>
      <c r="I575" s="76">
        <v>1.96</v>
      </c>
      <c r="J575" s="19" t="str">
        <f t="shared" si="52"/>
        <v>Not</v>
      </c>
      <c r="K575" s="19" t="str">
        <f t="shared" si="53"/>
        <v>Not</v>
      </c>
    </row>
    <row r="576" spans="2:11" ht="12.75">
      <c r="B576" s="1">
        <v>4028</v>
      </c>
      <c r="C576" s="42" t="s">
        <v>197</v>
      </c>
      <c r="D576" s="76">
        <f>4!N9</f>
        <v>6.5152</v>
      </c>
      <c r="E576" s="76">
        <f>4!P9</f>
        <v>1.6901</v>
      </c>
      <c r="F576" s="76">
        <f>4!N11</f>
        <v>8.8487</v>
      </c>
      <c r="G576" s="76">
        <f>4!P11</f>
        <v>2.0713</v>
      </c>
      <c r="H576" s="76">
        <f t="shared" si="51"/>
        <v>-0.8728796526032168</v>
      </c>
      <c r="I576" s="76">
        <v>1.96</v>
      </c>
      <c r="J576" s="19" t="str">
        <f t="shared" si="52"/>
        <v>Not</v>
      </c>
      <c r="K576" s="19" t="str">
        <f t="shared" si="53"/>
        <v>Not</v>
      </c>
    </row>
    <row r="577" spans="2:11" ht="12.75">
      <c r="B577" s="1">
        <v>4029</v>
      </c>
      <c r="C577" s="75" t="s">
        <v>198</v>
      </c>
      <c r="D577" s="76">
        <f>4!N10</f>
        <v>7.1819</v>
      </c>
      <c r="E577" s="76">
        <f>4!P10</f>
        <v>2.1134</v>
      </c>
      <c r="F577" s="76">
        <f>4!N11</f>
        <v>8.8487</v>
      </c>
      <c r="G577" s="76">
        <f>4!P11</f>
        <v>2.0713</v>
      </c>
      <c r="H577" s="76">
        <f t="shared" si="51"/>
        <v>-0.5632642447059465</v>
      </c>
      <c r="I577" s="76">
        <v>1.96</v>
      </c>
      <c r="J577" s="19" t="str">
        <f t="shared" si="52"/>
        <v>Not</v>
      </c>
      <c r="K577" s="19" t="str">
        <f t="shared" si="53"/>
        <v>Not</v>
      </c>
    </row>
    <row r="578" ht="12.75">
      <c r="K578" s="19"/>
    </row>
    <row r="579" spans="1:11" ht="12.75">
      <c r="A579" s="30" t="s">
        <v>313</v>
      </c>
      <c r="K579" s="19"/>
    </row>
    <row r="580" spans="2:11" ht="12.75">
      <c r="B580" s="1" t="s">
        <v>311</v>
      </c>
      <c r="C580" s="42" t="s">
        <v>314</v>
      </c>
      <c r="D580" s="76">
        <f>D563</f>
        <v>31.1517</v>
      </c>
      <c r="E580" s="76">
        <f>E563</f>
        <v>3.9727</v>
      </c>
      <c r="F580" s="76">
        <v>33.33</v>
      </c>
      <c r="G580" s="76">
        <v>0</v>
      </c>
      <c r="H580" s="76">
        <f>(D580-F580)/SQRT((E580*E580)+(G580*G580))</f>
        <v>-0.5483172653359167</v>
      </c>
      <c r="I580" s="76">
        <v>1.96</v>
      </c>
      <c r="J580" s="19" t="str">
        <f>IF((ABS(H580))&gt;=I580,"Significant","Not")</f>
        <v>Not</v>
      </c>
      <c r="K580" s="19" t="str">
        <f>IF((ABS(D580-F580))&gt;=5,"Report","Not")</f>
        <v>Not</v>
      </c>
    </row>
    <row r="581" spans="2:11" ht="12.75">
      <c r="B581" s="1" t="s">
        <v>312</v>
      </c>
      <c r="C581" s="42" t="s">
        <v>315</v>
      </c>
      <c r="D581" s="76">
        <f>F564</f>
        <v>29.8323</v>
      </c>
      <c r="E581" s="76">
        <f>G564</f>
        <v>4.2687</v>
      </c>
      <c r="F581" s="76">
        <v>33.33</v>
      </c>
      <c r="G581" s="76">
        <v>0</v>
      </c>
      <c r="H581" s="76">
        <f>(D581-F581)/SQRT((E581*E581)+(G581*G581))</f>
        <v>-0.8193829503127412</v>
      </c>
      <c r="I581" s="76">
        <v>1.96</v>
      </c>
      <c r="J581" s="19" t="str">
        <f>IF((ABS(H581))&gt;=I581,"Significant","Not")</f>
        <v>Not</v>
      </c>
      <c r="K581" s="19" t="str">
        <f>IF((ABS(D581-F581))&gt;=5,"Report","Not")</f>
        <v>Not</v>
      </c>
    </row>
    <row r="583" spans="1:10" ht="12.75">
      <c r="A583" s="77" t="s">
        <v>284</v>
      </c>
      <c r="B583" s="77"/>
      <c r="C583" s="78"/>
      <c r="D583" s="79"/>
      <c r="E583" s="79"/>
      <c r="F583" s="79"/>
      <c r="G583" s="79"/>
      <c r="H583" s="79"/>
      <c r="I583" s="79"/>
      <c r="J583" s="6"/>
    </row>
    <row r="584" spans="2:11" ht="12.75">
      <c r="B584" s="83" t="s">
        <v>130</v>
      </c>
      <c r="C584" s="84" t="s">
        <v>136</v>
      </c>
      <c r="D584" s="85" t="s">
        <v>133</v>
      </c>
      <c r="E584" s="85" t="s">
        <v>134</v>
      </c>
      <c r="F584" s="85" t="s">
        <v>131</v>
      </c>
      <c r="G584" s="85" t="s">
        <v>132</v>
      </c>
      <c r="H584" s="85" t="s">
        <v>135</v>
      </c>
      <c r="I584" s="85" t="s">
        <v>176</v>
      </c>
      <c r="J584" s="85" t="s">
        <v>177</v>
      </c>
      <c r="K584" s="30" t="s">
        <v>299</v>
      </c>
    </row>
    <row r="585" spans="2:11" ht="12.75">
      <c r="B585" s="1">
        <v>5000</v>
      </c>
      <c r="C585" s="13" t="s">
        <v>140</v>
      </c>
      <c r="D585" s="76">
        <f>5!F5</f>
        <v>77.9145</v>
      </c>
      <c r="E585" s="76">
        <f>5!H5</f>
        <v>3.3212</v>
      </c>
      <c r="F585" s="76">
        <f>5!F6</f>
        <v>76.9439</v>
      </c>
      <c r="G585" s="76">
        <f>5!H6</f>
        <v>3.895</v>
      </c>
      <c r="H585" s="76">
        <f aca="true" t="shared" si="54" ref="H585:H620">(D585-F585)/SQRT((E585*E585)+(G585*G585))</f>
        <v>0.1896173550764849</v>
      </c>
      <c r="I585" s="76">
        <v>1.96</v>
      </c>
      <c r="J585" s="19" t="str">
        <f>IF((ABS(H585))&gt;=I585,"Significant","Not")</f>
        <v>Not</v>
      </c>
      <c r="K585" s="19" t="str">
        <f aca="true" t="shared" si="55" ref="K585:K620">IF((ABS(D585-F585))&gt;=5,"Report","Not")</f>
        <v>Not</v>
      </c>
    </row>
    <row r="586" spans="2:11" ht="12.75">
      <c r="B586" s="1">
        <v>5001</v>
      </c>
      <c r="C586" s="13" t="s">
        <v>141</v>
      </c>
      <c r="D586" s="76">
        <f>5!F5</f>
        <v>77.9145</v>
      </c>
      <c r="E586" s="76">
        <f>5!H5</f>
        <v>3.3212</v>
      </c>
      <c r="F586" s="76">
        <f>5!F7</f>
        <v>59.626</v>
      </c>
      <c r="G586" s="76">
        <f>5!H7</f>
        <v>4.4922</v>
      </c>
      <c r="H586" s="76">
        <f t="shared" si="54"/>
        <v>3.2736300612994027</v>
      </c>
      <c r="I586" s="76">
        <v>1.96</v>
      </c>
      <c r="J586" s="19" t="str">
        <f aca="true" t="shared" si="56" ref="J586:J620">IF((ABS(H586))&gt;=I586,"Significant","Not")</f>
        <v>Significant</v>
      </c>
      <c r="K586" s="19" t="str">
        <f t="shared" si="55"/>
        <v>Report</v>
      </c>
    </row>
    <row r="587" spans="2:11" ht="12.75">
      <c r="B587" s="1">
        <v>5002</v>
      </c>
      <c r="C587" s="13" t="s">
        <v>142</v>
      </c>
      <c r="D587" s="76">
        <f>5!F5</f>
        <v>77.9145</v>
      </c>
      <c r="E587" s="76">
        <f>5!H5</f>
        <v>3.3212</v>
      </c>
      <c r="F587" s="76">
        <f>5!F8</f>
        <v>49.1866</v>
      </c>
      <c r="G587" s="76">
        <f>5!H8</f>
        <v>4.7652</v>
      </c>
      <c r="H587" s="76">
        <f t="shared" si="54"/>
        <v>4.945923884653636</v>
      </c>
      <c r="I587" s="76">
        <v>1.96</v>
      </c>
      <c r="J587" s="19" t="str">
        <f t="shared" si="56"/>
        <v>Significant</v>
      </c>
      <c r="K587" s="19" t="str">
        <f t="shared" si="55"/>
        <v>Report</v>
      </c>
    </row>
    <row r="588" spans="2:11" ht="12.75">
      <c r="B588" s="1">
        <v>5003</v>
      </c>
      <c r="C588" s="13" t="s">
        <v>143</v>
      </c>
      <c r="D588" s="76">
        <f>5!F5</f>
        <v>77.9145</v>
      </c>
      <c r="E588" s="76">
        <f>5!H5</f>
        <v>3.3212</v>
      </c>
      <c r="F588" s="76">
        <f>5!F9</f>
        <v>36.5446</v>
      </c>
      <c r="G588" s="76">
        <f>5!H9</f>
        <v>4.7084</v>
      </c>
      <c r="H588" s="76">
        <f t="shared" si="54"/>
        <v>7.179915839870052</v>
      </c>
      <c r="I588" s="76">
        <v>1.96</v>
      </c>
      <c r="J588" s="19" t="str">
        <f t="shared" si="56"/>
        <v>Significant</v>
      </c>
      <c r="K588" s="19" t="str">
        <f t="shared" si="55"/>
        <v>Report</v>
      </c>
    </row>
    <row r="589" spans="2:11" ht="12.75">
      <c r="B589" s="1">
        <v>5004</v>
      </c>
      <c r="C589" s="13" t="s">
        <v>144</v>
      </c>
      <c r="D589" s="76">
        <f>5!F5</f>
        <v>77.9145</v>
      </c>
      <c r="E589" s="76">
        <f>5!H5</f>
        <v>3.3212</v>
      </c>
      <c r="F589" s="76">
        <f>5!F10</f>
        <v>22.6201</v>
      </c>
      <c r="G589" s="76">
        <f>5!H10</f>
        <v>3.3513</v>
      </c>
      <c r="H589" s="76">
        <f t="shared" si="54"/>
        <v>11.719339792519849</v>
      </c>
      <c r="I589" s="76">
        <v>1.96</v>
      </c>
      <c r="J589" s="19" t="str">
        <f t="shared" si="56"/>
        <v>Significant</v>
      </c>
      <c r="K589" s="19" t="str">
        <f t="shared" si="55"/>
        <v>Report</v>
      </c>
    </row>
    <row r="590" spans="2:11" ht="12.75">
      <c r="B590" s="1">
        <v>5005</v>
      </c>
      <c r="C590" s="13" t="s">
        <v>145</v>
      </c>
      <c r="D590" s="76">
        <f>5!F5</f>
        <v>77.9145</v>
      </c>
      <c r="E590" s="76">
        <f>5!H5</f>
        <v>3.3212</v>
      </c>
      <c r="F590" s="76">
        <f>5!F11</f>
        <v>16.7814</v>
      </c>
      <c r="G590" s="76">
        <f>5!H11</f>
        <v>3.3973</v>
      </c>
      <c r="H590" s="76">
        <f t="shared" si="54"/>
        <v>12.867412902286118</v>
      </c>
      <c r="I590" s="76">
        <v>1.96</v>
      </c>
      <c r="J590" s="19" t="str">
        <f t="shared" si="56"/>
        <v>Significant</v>
      </c>
      <c r="K590" s="19" t="str">
        <f t="shared" si="55"/>
        <v>Report</v>
      </c>
    </row>
    <row r="591" spans="2:11" ht="12.75">
      <c r="B591" s="1">
        <v>5006</v>
      </c>
      <c r="C591" s="13" t="s">
        <v>146</v>
      </c>
      <c r="D591" s="76">
        <f>5!F5</f>
        <v>77.9145</v>
      </c>
      <c r="E591" s="76">
        <f>5!H5</f>
        <v>3.3212</v>
      </c>
      <c r="F591" s="76">
        <f>5!F12</f>
        <v>68.7336</v>
      </c>
      <c r="G591" s="76">
        <f>5!H12</f>
        <v>4.0542</v>
      </c>
      <c r="H591" s="76">
        <f t="shared" si="54"/>
        <v>1.7517832839397338</v>
      </c>
      <c r="I591" s="76">
        <v>1.96</v>
      </c>
      <c r="J591" s="19" t="str">
        <f t="shared" si="56"/>
        <v>Not</v>
      </c>
      <c r="K591" s="19" t="str">
        <f t="shared" si="55"/>
        <v>Report</v>
      </c>
    </row>
    <row r="592" spans="2:11" ht="12.75">
      <c r="B592" s="1">
        <v>5007</v>
      </c>
      <c r="C592" s="13" t="s">
        <v>147</v>
      </c>
      <c r="D592" s="76">
        <f>5!F5</f>
        <v>77.9145</v>
      </c>
      <c r="E592" s="76">
        <f>5!H5</f>
        <v>3.3212</v>
      </c>
      <c r="F592" s="76">
        <f>5!F13</f>
        <v>25.9517</v>
      </c>
      <c r="G592" s="76">
        <f>5!H13</f>
        <v>3.0087</v>
      </c>
      <c r="H592" s="76">
        <f t="shared" si="54"/>
        <v>11.595302626307321</v>
      </c>
      <c r="I592" s="76">
        <v>1.96</v>
      </c>
      <c r="J592" s="19" t="str">
        <f t="shared" si="56"/>
        <v>Significant</v>
      </c>
      <c r="K592" s="19" t="str">
        <f t="shared" si="55"/>
        <v>Report</v>
      </c>
    </row>
    <row r="593" spans="2:11" ht="12.75">
      <c r="B593" s="1">
        <v>5008</v>
      </c>
      <c r="C593" s="13" t="s">
        <v>148</v>
      </c>
      <c r="D593" s="76">
        <f>5!F6</f>
        <v>76.9439</v>
      </c>
      <c r="E593" s="76">
        <f>5!H6</f>
        <v>3.895</v>
      </c>
      <c r="F593" s="76">
        <f>5!F7</f>
        <v>59.626</v>
      </c>
      <c r="G593" s="76">
        <f>5!H7</f>
        <v>4.4922</v>
      </c>
      <c r="H593" s="76">
        <f t="shared" si="54"/>
        <v>2.912695447547237</v>
      </c>
      <c r="I593" s="76">
        <v>1.96</v>
      </c>
      <c r="J593" s="19" t="str">
        <f t="shared" si="56"/>
        <v>Significant</v>
      </c>
      <c r="K593" s="19" t="str">
        <f t="shared" si="55"/>
        <v>Report</v>
      </c>
    </row>
    <row r="594" spans="2:11" ht="12.75">
      <c r="B594" s="1">
        <v>5009</v>
      </c>
      <c r="C594" s="13" t="s">
        <v>149</v>
      </c>
      <c r="D594" s="76">
        <f>5!F6</f>
        <v>76.9439</v>
      </c>
      <c r="E594" s="76">
        <f>5!H6</f>
        <v>3.895</v>
      </c>
      <c r="F594" s="76">
        <f>5!F8</f>
        <v>49.1866</v>
      </c>
      <c r="G594" s="76">
        <f>5!H8</f>
        <v>4.7652</v>
      </c>
      <c r="H594" s="76">
        <f t="shared" si="54"/>
        <v>4.510065039506063</v>
      </c>
      <c r="I594" s="76">
        <v>1.96</v>
      </c>
      <c r="J594" s="19" t="str">
        <f t="shared" si="56"/>
        <v>Significant</v>
      </c>
      <c r="K594" s="19" t="str">
        <f t="shared" si="55"/>
        <v>Report</v>
      </c>
    </row>
    <row r="595" spans="2:11" ht="12.75">
      <c r="B595" s="1">
        <v>5010</v>
      </c>
      <c r="C595" s="13" t="s">
        <v>150</v>
      </c>
      <c r="D595" s="76">
        <f>5!F6</f>
        <v>76.9439</v>
      </c>
      <c r="E595" s="76">
        <f>5!H6</f>
        <v>3.895</v>
      </c>
      <c r="F595" s="76">
        <f>5!F9</f>
        <v>36.5446</v>
      </c>
      <c r="G595" s="76">
        <f>5!H9</f>
        <v>4.7084</v>
      </c>
      <c r="H595" s="76">
        <f t="shared" si="54"/>
        <v>6.611292323082004</v>
      </c>
      <c r="I595" s="76">
        <v>1.96</v>
      </c>
      <c r="J595" s="19" t="str">
        <f t="shared" si="56"/>
        <v>Significant</v>
      </c>
      <c r="K595" s="19" t="str">
        <f t="shared" si="55"/>
        <v>Report</v>
      </c>
    </row>
    <row r="596" spans="2:11" ht="12.75">
      <c r="B596" s="1">
        <v>5011</v>
      </c>
      <c r="C596" s="13" t="s">
        <v>151</v>
      </c>
      <c r="D596" s="76">
        <f>5!F6</f>
        <v>76.9439</v>
      </c>
      <c r="E596" s="76">
        <f>5!H6</f>
        <v>3.895</v>
      </c>
      <c r="F596" s="76">
        <f>5!F10</f>
        <v>22.6201</v>
      </c>
      <c r="G596" s="76">
        <f>5!H10</f>
        <v>3.3513</v>
      </c>
      <c r="H596" s="76">
        <f t="shared" si="54"/>
        <v>10.572307385836064</v>
      </c>
      <c r="I596" s="76">
        <v>1.96</v>
      </c>
      <c r="J596" s="19" t="str">
        <f t="shared" si="56"/>
        <v>Significant</v>
      </c>
      <c r="K596" s="19" t="str">
        <f t="shared" si="55"/>
        <v>Report</v>
      </c>
    </row>
    <row r="597" spans="2:11" ht="12.75">
      <c r="B597" s="1">
        <v>5012</v>
      </c>
      <c r="C597" s="13" t="s">
        <v>152</v>
      </c>
      <c r="D597" s="76">
        <f>5!F6</f>
        <v>76.9439</v>
      </c>
      <c r="E597" s="76">
        <f>5!H6</f>
        <v>3.895</v>
      </c>
      <c r="F597" s="76">
        <f>5!F11</f>
        <v>16.7814</v>
      </c>
      <c r="G597" s="76">
        <f>5!H11</f>
        <v>3.3973</v>
      </c>
      <c r="H597" s="76">
        <f t="shared" si="54"/>
        <v>11.640381299110146</v>
      </c>
      <c r="I597" s="76">
        <v>1.96</v>
      </c>
      <c r="J597" s="19" t="str">
        <f t="shared" si="56"/>
        <v>Significant</v>
      </c>
      <c r="K597" s="19" t="str">
        <f t="shared" si="55"/>
        <v>Report</v>
      </c>
    </row>
    <row r="598" spans="2:11" ht="12.75">
      <c r="B598" s="1">
        <v>5013</v>
      </c>
      <c r="C598" s="13" t="s">
        <v>153</v>
      </c>
      <c r="D598" s="76">
        <f>5!F6</f>
        <v>76.9439</v>
      </c>
      <c r="E598" s="76">
        <f>5!H6</f>
        <v>3.895</v>
      </c>
      <c r="F598" s="76">
        <f>5!F12</f>
        <v>68.7336</v>
      </c>
      <c r="G598" s="76">
        <f>5!H12</f>
        <v>4.0542</v>
      </c>
      <c r="H598" s="76">
        <f t="shared" si="54"/>
        <v>1.4603720844232617</v>
      </c>
      <c r="I598" s="76">
        <v>1.96</v>
      </c>
      <c r="J598" s="19" t="str">
        <f t="shared" si="56"/>
        <v>Not</v>
      </c>
      <c r="K598" s="19" t="str">
        <f t="shared" si="55"/>
        <v>Report</v>
      </c>
    </row>
    <row r="599" spans="2:11" ht="12.75">
      <c r="B599" s="1">
        <v>5014</v>
      </c>
      <c r="C599" s="13" t="s">
        <v>154</v>
      </c>
      <c r="D599" s="76">
        <f>5!F6</f>
        <v>76.9439</v>
      </c>
      <c r="E599" s="76">
        <f>5!H6</f>
        <v>3.895</v>
      </c>
      <c r="F599" s="76">
        <f>5!F13</f>
        <v>25.9517</v>
      </c>
      <c r="G599" s="76">
        <f>5!H13</f>
        <v>3.0087</v>
      </c>
      <c r="H599" s="76">
        <f t="shared" si="54"/>
        <v>10.360652066896419</v>
      </c>
      <c r="I599" s="76">
        <v>1.96</v>
      </c>
      <c r="J599" s="19" t="str">
        <f t="shared" si="56"/>
        <v>Significant</v>
      </c>
      <c r="K599" s="19" t="str">
        <f t="shared" si="55"/>
        <v>Report</v>
      </c>
    </row>
    <row r="600" spans="2:11" ht="12.75">
      <c r="B600" s="1">
        <v>5015</v>
      </c>
      <c r="C600" s="13" t="s">
        <v>155</v>
      </c>
      <c r="D600" s="76">
        <f>5!F7</f>
        <v>59.626</v>
      </c>
      <c r="E600" s="76">
        <f>5!H7</f>
        <v>4.4922</v>
      </c>
      <c r="F600" s="76">
        <f>5!F8</f>
        <v>49.1866</v>
      </c>
      <c r="G600" s="76">
        <f>5!H8</f>
        <v>4.7652</v>
      </c>
      <c r="H600" s="76">
        <f t="shared" si="54"/>
        <v>1.5940896634021544</v>
      </c>
      <c r="I600" s="76">
        <v>1.96</v>
      </c>
      <c r="J600" s="19" t="str">
        <f t="shared" si="56"/>
        <v>Not</v>
      </c>
      <c r="K600" s="19" t="str">
        <f t="shared" si="55"/>
        <v>Report</v>
      </c>
    </row>
    <row r="601" spans="2:11" ht="12.75">
      <c r="B601" s="1">
        <v>5016</v>
      </c>
      <c r="C601" s="13" t="s">
        <v>156</v>
      </c>
      <c r="D601" s="76">
        <f>5!F7</f>
        <v>59.626</v>
      </c>
      <c r="E601" s="76">
        <f>5!H7</f>
        <v>4.4922</v>
      </c>
      <c r="F601" s="76">
        <f>5!F9</f>
        <v>36.5446</v>
      </c>
      <c r="G601" s="76">
        <f>5!H9</f>
        <v>4.7084</v>
      </c>
      <c r="H601" s="76">
        <f t="shared" si="54"/>
        <v>3.546836135072844</v>
      </c>
      <c r="I601" s="76">
        <v>1.96</v>
      </c>
      <c r="J601" s="19" t="str">
        <f t="shared" si="56"/>
        <v>Significant</v>
      </c>
      <c r="K601" s="19" t="str">
        <f t="shared" si="55"/>
        <v>Report</v>
      </c>
    </row>
    <row r="602" spans="2:11" ht="12.75">
      <c r="B602" s="1">
        <v>5017</v>
      </c>
      <c r="C602" s="13" t="s">
        <v>157</v>
      </c>
      <c r="D602" s="76">
        <f>5!F7</f>
        <v>59.626</v>
      </c>
      <c r="E602" s="76">
        <f>5!H7</f>
        <v>4.4922</v>
      </c>
      <c r="F602" s="76">
        <f>5!F10</f>
        <v>22.6201</v>
      </c>
      <c r="G602" s="76">
        <f>5!H10</f>
        <v>3.3513</v>
      </c>
      <c r="H602" s="76">
        <f t="shared" si="54"/>
        <v>6.602821976468788</v>
      </c>
      <c r="I602" s="76">
        <v>1.96</v>
      </c>
      <c r="J602" s="19" t="str">
        <f t="shared" si="56"/>
        <v>Significant</v>
      </c>
      <c r="K602" s="19" t="str">
        <f t="shared" si="55"/>
        <v>Report</v>
      </c>
    </row>
    <row r="603" spans="2:11" ht="12.75">
      <c r="B603" s="1">
        <v>5018</v>
      </c>
      <c r="C603" s="13" t="s">
        <v>158</v>
      </c>
      <c r="D603" s="76">
        <f>5!F7</f>
        <v>59.626</v>
      </c>
      <c r="E603" s="76">
        <f>5!H7</f>
        <v>4.4922</v>
      </c>
      <c r="F603" s="76">
        <f>5!F11</f>
        <v>16.7814</v>
      </c>
      <c r="G603" s="76">
        <f>5!H11</f>
        <v>3.3973</v>
      </c>
      <c r="H603" s="76">
        <f t="shared" si="54"/>
        <v>7.6071009434649195</v>
      </c>
      <c r="I603" s="76">
        <v>1.96</v>
      </c>
      <c r="J603" s="19" t="str">
        <f t="shared" si="56"/>
        <v>Significant</v>
      </c>
      <c r="K603" s="19" t="str">
        <f t="shared" si="55"/>
        <v>Report</v>
      </c>
    </row>
    <row r="604" spans="2:11" ht="12.75">
      <c r="B604" s="1">
        <v>5019</v>
      </c>
      <c r="C604" s="13" t="s">
        <v>159</v>
      </c>
      <c r="D604" s="76">
        <f>5!F7</f>
        <v>59.626</v>
      </c>
      <c r="E604" s="76">
        <f>5!H7</f>
        <v>4.4922</v>
      </c>
      <c r="F604" s="76">
        <f>5!F12</f>
        <v>68.7336</v>
      </c>
      <c r="G604" s="76">
        <f>5!H12</f>
        <v>4.0542</v>
      </c>
      <c r="H604" s="76">
        <f t="shared" si="54"/>
        <v>-1.5051027026239674</v>
      </c>
      <c r="I604" s="76">
        <v>1.96</v>
      </c>
      <c r="J604" s="19" t="str">
        <f t="shared" si="56"/>
        <v>Not</v>
      </c>
      <c r="K604" s="19" t="str">
        <f t="shared" si="55"/>
        <v>Report</v>
      </c>
    </row>
    <row r="605" spans="2:11" ht="12.75">
      <c r="B605" s="1">
        <v>5020</v>
      </c>
      <c r="C605" s="13" t="s">
        <v>160</v>
      </c>
      <c r="D605" s="76">
        <f>5!F7</f>
        <v>59.626</v>
      </c>
      <c r="E605" s="76">
        <f>5!H7</f>
        <v>4.4922</v>
      </c>
      <c r="F605" s="76">
        <f>5!F13</f>
        <v>25.9517</v>
      </c>
      <c r="G605" s="76">
        <f>5!H13</f>
        <v>3.0087</v>
      </c>
      <c r="H605" s="76">
        <f t="shared" si="54"/>
        <v>6.228282421783785</v>
      </c>
      <c r="I605" s="76">
        <v>1.96</v>
      </c>
      <c r="J605" s="19" t="str">
        <f t="shared" si="56"/>
        <v>Significant</v>
      </c>
      <c r="K605" s="19" t="str">
        <f t="shared" si="55"/>
        <v>Report</v>
      </c>
    </row>
    <row r="606" spans="2:11" ht="12.75">
      <c r="B606" s="1">
        <v>5021</v>
      </c>
      <c r="C606" s="13" t="s">
        <v>161</v>
      </c>
      <c r="D606" s="76">
        <f>5!F8</f>
        <v>49.1866</v>
      </c>
      <c r="E606" s="76">
        <f>5!H8</f>
        <v>4.7652</v>
      </c>
      <c r="F606" s="76">
        <f>5!F9</f>
        <v>36.5446</v>
      </c>
      <c r="G606" s="76">
        <f>5!H9</f>
        <v>4.7084</v>
      </c>
      <c r="H606" s="76">
        <f t="shared" si="54"/>
        <v>1.8871565742983571</v>
      </c>
      <c r="I606" s="76">
        <v>1.96</v>
      </c>
      <c r="J606" s="19" t="str">
        <f t="shared" si="56"/>
        <v>Not</v>
      </c>
      <c r="K606" s="19" t="str">
        <f t="shared" si="55"/>
        <v>Report</v>
      </c>
    </row>
    <row r="607" spans="2:11" ht="12.75">
      <c r="B607" s="1">
        <v>5022</v>
      </c>
      <c r="C607" s="13" t="s">
        <v>162</v>
      </c>
      <c r="D607" s="76">
        <f>5!F8</f>
        <v>49.1866</v>
      </c>
      <c r="E607" s="76">
        <f>5!H8</f>
        <v>4.7652</v>
      </c>
      <c r="F607" s="76">
        <f>5!F10</f>
        <v>22.6201</v>
      </c>
      <c r="G607" s="76">
        <f>5!H10</f>
        <v>3.3513</v>
      </c>
      <c r="H607" s="76">
        <f t="shared" si="54"/>
        <v>4.560253932730494</v>
      </c>
      <c r="I607" s="76">
        <v>1.96</v>
      </c>
      <c r="J607" s="19" t="str">
        <f t="shared" si="56"/>
        <v>Significant</v>
      </c>
      <c r="K607" s="19" t="str">
        <f t="shared" si="55"/>
        <v>Report</v>
      </c>
    </row>
    <row r="608" spans="2:11" ht="12.75">
      <c r="B608" s="1">
        <v>5023</v>
      </c>
      <c r="C608" s="13" t="s">
        <v>163</v>
      </c>
      <c r="D608" s="76">
        <f>5!F8</f>
        <v>49.1866</v>
      </c>
      <c r="E608" s="76">
        <f>5!H8</f>
        <v>4.7652</v>
      </c>
      <c r="F608" s="76">
        <f>5!F11</f>
        <v>16.7814</v>
      </c>
      <c r="G608" s="76">
        <f>5!H11</f>
        <v>3.3973</v>
      </c>
      <c r="H608" s="76">
        <f t="shared" si="54"/>
        <v>5.537224909032551</v>
      </c>
      <c r="I608" s="76">
        <v>1.96</v>
      </c>
      <c r="J608" s="19" t="str">
        <f t="shared" si="56"/>
        <v>Significant</v>
      </c>
      <c r="K608" s="19" t="str">
        <f t="shared" si="55"/>
        <v>Report</v>
      </c>
    </row>
    <row r="609" spans="2:11" ht="12.75">
      <c r="B609" s="1">
        <v>5024</v>
      </c>
      <c r="C609" s="13" t="s">
        <v>164</v>
      </c>
      <c r="D609" s="76">
        <f>5!F8</f>
        <v>49.1866</v>
      </c>
      <c r="E609" s="76">
        <f>5!H8</f>
        <v>4.7652</v>
      </c>
      <c r="F609" s="76">
        <f>5!F12</f>
        <v>68.7336</v>
      </c>
      <c r="G609" s="76">
        <f>5!H12</f>
        <v>4.0542</v>
      </c>
      <c r="H609" s="76">
        <f t="shared" si="54"/>
        <v>-3.1242756898068764</v>
      </c>
      <c r="I609" s="76">
        <v>1.96</v>
      </c>
      <c r="J609" s="19" t="str">
        <f t="shared" si="56"/>
        <v>Significant</v>
      </c>
      <c r="K609" s="19" t="str">
        <f t="shared" si="55"/>
        <v>Report</v>
      </c>
    </row>
    <row r="610" spans="2:11" ht="12.75">
      <c r="B610" s="1">
        <v>5025</v>
      </c>
      <c r="C610" s="13" t="s">
        <v>165</v>
      </c>
      <c r="D610" s="76">
        <f>5!F8</f>
        <v>49.1866</v>
      </c>
      <c r="E610" s="76">
        <f>5!H8</f>
        <v>4.7652</v>
      </c>
      <c r="F610" s="76">
        <f>5!F13</f>
        <v>25.9517</v>
      </c>
      <c r="G610" s="76">
        <f>5!H13</f>
        <v>3.0087</v>
      </c>
      <c r="H610" s="76">
        <f t="shared" si="54"/>
        <v>4.122917238786609</v>
      </c>
      <c r="I610" s="76">
        <v>1.96</v>
      </c>
      <c r="J610" s="19" t="str">
        <f t="shared" si="56"/>
        <v>Significant</v>
      </c>
      <c r="K610" s="19" t="str">
        <f t="shared" si="55"/>
        <v>Report</v>
      </c>
    </row>
    <row r="611" spans="2:11" ht="12.75">
      <c r="B611" s="1">
        <v>5026</v>
      </c>
      <c r="C611" s="13" t="s">
        <v>166</v>
      </c>
      <c r="D611" s="76">
        <f>5!F9</f>
        <v>36.5446</v>
      </c>
      <c r="E611" s="76">
        <f>5!H9</f>
        <v>4.7084</v>
      </c>
      <c r="F611" s="76">
        <f>5!F10</f>
        <v>22.6201</v>
      </c>
      <c r="G611" s="76">
        <f>5!H10</f>
        <v>3.3513</v>
      </c>
      <c r="H611" s="76">
        <f t="shared" si="54"/>
        <v>2.4093772269410954</v>
      </c>
      <c r="I611" s="76">
        <v>1.96</v>
      </c>
      <c r="J611" s="19" t="str">
        <f t="shared" si="56"/>
        <v>Significant</v>
      </c>
      <c r="K611" s="19" t="str">
        <f t="shared" si="55"/>
        <v>Report</v>
      </c>
    </row>
    <row r="612" spans="2:11" ht="12.75">
      <c r="B612" s="1">
        <v>5027</v>
      </c>
      <c r="C612" s="13" t="s">
        <v>167</v>
      </c>
      <c r="D612" s="76">
        <f>5!F9</f>
        <v>36.5446</v>
      </c>
      <c r="E612" s="76">
        <f>5!H9</f>
        <v>4.7084</v>
      </c>
      <c r="F612" s="76">
        <f>5!F11</f>
        <v>16.7814</v>
      </c>
      <c r="G612" s="76">
        <f>5!H11</f>
        <v>3.3973</v>
      </c>
      <c r="H612" s="76">
        <f t="shared" si="54"/>
        <v>3.403874371424345</v>
      </c>
      <c r="I612" s="76">
        <v>1.96</v>
      </c>
      <c r="J612" s="19" t="str">
        <f t="shared" si="56"/>
        <v>Significant</v>
      </c>
      <c r="K612" s="19" t="str">
        <f t="shared" si="55"/>
        <v>Report</v>
      </c>
    </row>
    <row r="613" spans="2:11" ht="12.75">
      <c r="B613" s="1">
        <v>5028</v>
      </c>
      <c r="C613" s="13" t="s">
        <v>168</v>
      </c>
      <c r="D613" s="76">
        <f>5!F9</f>
        <v>36.5446</v>
      </c>
      <c r="E613" s="76">
        <f>5!H9</f>
        <v>4.7084</v>
      </c>
      <c r="F613" s="76">
        <f>5!F12</f>
        <v>68.7336</v>
      </c>
      <c r="G613" s="76">
        <f>5!H12</f>
        <v>4.0542</v>
      </c>
      <c r="H613" s="76">
        <f t="shared" si="54"/>
        <v>-5.180629216717607</v>
      </c>
      <c r="I613" s="76">
        <v>1.96</v>
      </c>
      <c r="J613" s="19" t="str">
        <f t="shared" si="56"/>
        <v>Significant</v>
      </c>
      <c r="K613" s="19" t="str">
        <f t="shared" si="55"/>
        <v>Report</v>
      </c>
    </row>
    <row r="614" spans="2:11" ht="12.75">
      <c r="B614" s="1">
        <v>5029</v>
      </c>
      <c r="C614" s="13" t="s">
        <v>169</v>
      </c>
      <c r="D614" s="76">
        <f>5!F9</f>
        <v>36.5446</v>
      </c>
      <c r="E614" s="76">
        <f>5!H9</f>
        <v>4.7084</v>
      </c>
      <c r="F614" s="76">
        <f>5!F13</f>
        <v>25.9517</v>
      </c>
      <c r="G614" s="76">
        <f>5!H13</f>
        <v>3.0087</v>
      </c>
      <c r="H614" s="76">
        <f t="shared" si="54"/>
        <v>1.8957861135952132</v>
      </c>
      <c r="I614" s="76">
        <v>1.96</v>
      </c>
      <c r="J614" s="19" t="str">
        <f t="shared" si="56"/>
        <v>Not</v>
      </c>
      <c r="K614" s="19" t="str">
        <f t="shared" si="55"/>
        <v>Report</v>
      </c>
    </row>
    <row r="615" spans="2:11" ht="12.75">
      <c r="B615" s="1">
        <v>5030</v>
      </c>
      <c r="C615" s="13" t="s">
        <v>170</v>
      </c>
      <c r="D615" s="76">
        <f>5!F10</f>
        <v>22.6201</v>
      </c>
      <c r="E615" s="76">
        <f>5!H10</f>
        <v>3.3513</v>
      </c>
      <c r="F615" s="76">
        <f>5!F11</f>
        <v>16.7814</v>
      </c>
      <c r="G615" s="76">
        <f>5!H11</f>
        <v>3.3973</v>
      </c>
      <c r="H615" s="76">
        <f t="shared" si="54"/>
        <v>1.2235096042542848</v>
      </c>
      <c r="I615" s="76">
        <v>1.96</v>
      </c>
      <c r="J615" s="19" t="str">
        <f t="shared" si="56"/>
        <v>Not</v>
      </c>
      <c r="K615" s="19" t="str">
        <f t="shared" si="55"/>
        <v>Report</v>
      </c>
    </row>
    <row r="616" spans="2:11" ht="12.75">
      <c r="B616" s="1">
        <v>5031</v>
      </c>
      <c r="C616" s="13" t="s">
        <v>171</v>
      </c>
      <c r="D616" s="76">
        <f>5!F10</f>
        <v>22.6201</v>
      </c>
      <c r="E616" s="76">
        <f>5!H10</f>
        <v>3.3513</v>
      </c>
      <c r="F616" s="76">
        <f>5!F12</f>
        <v>68.7336</v>
      </c>
      <c r="G616" s="76">
        <f>5!H12</f>
        <v>4.0542</v>
      </c>
      <c r="H616" s="76">
        <f t="shared" si="54"/>
        <v>-8.766801436613727</v>
      </c>
      <c r="I616" s="76">
        <v>1.96</v>
      </c>
      <c r="J616" s="19" t="str">
        <f t="shared" si="56"/>
        <v>Significant</v>
      </c>
      <c r="K616" s="19" t="str">
        <f t="shared" si="55"/>
        <v>Report</v>
      </c>
    </row>
    <row r="617" spans="2:11" ht="12.75">
      <c r="B617" s="1">
        <v>5032</v>
      </c>
      <c r="C617" s="13" t="s">
        <v>172</v>
      </c>
      <c r="D617" s="76">
        <f>5!F10</f>
        <v>22.6201</v>
      </c>
      <c r="E617" s="76">
        <f>5!H10</f>
        <v>3.3513</v>
      </c>
      <c r="F617" s="76">
        <f>5!F13</f>
        <v>25.9517</v>
      </c>
      <c r="G617" s="76">
        <f>5!H13</f>
        <v>3.0087</v>
      </c>
      <c r="H617" s="76">
        <f t="shared" si="54"/>
        <v>-0.7397441515906802</v>
      </c>
      <c r="I617" s="76">
        <v>1.96</v>
      </c>
      <c r="J617" s="19" t="str">
        <f t="shared" si="56"/>
        <v>Not</v>
      </c>
      <c r="K617" s="19" t="str">
        <f t="shared" si="55"/>
        <v>Not</v>
      </c>
    </row>
    <row r="618" spans="2:11" ht="12.75">
      <c r="B618" s="1">
        <v>5033</v>
      </c>
      <c r="C618" s="13" t="s">
        <v>173</v>
      </c>
      <c r="D618" s="76">
        <f>5!F11</f>
        <v>16.7814</v>
      </c>
      <c r="E618" s="76">
        <f>5!H11</f>
        <v>3.3973</v>
      </c>
      <c r="F618" s="76">
        <f>5!F12</f>
        <v>68.7336</v>
      </c>
      <c r="G618" s="76">
        <f>5!H12</f>
        <v>4.0542</v>
      </c>
      <c r="H618" s="76">
        <f t="shared" si="54"/>
        <v>-9.821869849629715</v>
      </c>
      <c r="I618" s="76">
        <v>1.96</v>
      </c>
      <c r="J618" s="19" t="str">
        <f t="shared" si="56"/>
        <v>Significant</v>
      </c>
      <c r="K618" s="19" t="str">
        <f t="shared" si="55"/>
        <v>Report</v>
      </c>
    </row>
    <row r="619" spans="2:11" ht="12.75">
      <c r="B619" s="1">
        <v>5034</v>
      </c>
      <c r="C619" s="13" t="s">
        <v>174</v>
      </c>
      <c r="D619" s="76">
        <f>5!F11</f>
        <v>16.7814</v>
      </c>
      <c r="E619" s="76">
        <f>5!H11</f>
        <v>3.3973</v>
      </c>
      <c r="F619" s="76">
        <f>5!F13</f>
        <v>25.9517</v>
      </c>
      <c r="G619" s="76">
        <f>5!H13</f>
        <v>3.0087</v>
      </c>
      <c r="H619" s="76">
        <f t="shared" si="54"/>
        <v>-2.0207565792210778</v>
      </c>
      <c r="I619" s="76">
        <v>1.96</v>
      </c>
      <c r="J619" s="19" t="str">
        <f t="shared" si="56"/>
        <v>Significant</v>
      </c>
      <c r="K619" s="19" t="str">
        <f t="shared" si="55"/>
        <v>Report</v>
      </c>
    </row>
    <row r="620" spans="2:11" ht="12.75">
      <c r="B620" s="1">
        <v>5035</v>
      </c>
      <c r="C620" s="13" t="s">
        <v>175</v>
      </c>
      <c r="D620" s="76">
        <f>5!F12</f>
        <v>68.7336</v>
      </c>
      <c r="E620" s="76">
        <f>5!H12</f>
        <v>4.0542</v>
      </c>
      <c r="F620" s="76">
        <f>5!F13</f>
        <v>25.9517</v>
      </c>
      <c r="G620" s="76">
        <f>5!H13</f>
        <v>3.0087</v>
      </c>
      <c r="H620" s="76">
        <f t="shared" si="54"/>
        <v>8.473937565969308</v>
      </c>
      <c r="I620" s="76">
        <v>1.96</v>
      </c>
      <c r="J620" s="19" t="str">
        <f t="shared" si="56"/>
        <v>Significant</v>
      </c>
      <c r="K620" s="19" t="str">
        <f t="shared" si="55"/>
        <v>Report</v>
      </c>
    </row>
    <row r="621" spans="1:3" ht="12.75">
      <c r="A621" s="30" t="s">
        <v>200</v>
      </c>
      <c r="C621" s="13"/>
    </row>
    <row r="622" spans="2:11" ht="12.75">
      <c r="B622" s="1">
        <v>5036</v>
      </c>
      <c r="C622" s="13" t="s">
        <v>179</v>
      </c>
      <c r="D622" s="76">
        <f>5!F5</f>
        <v>77.9145</v>
      </c>
      <c r="E622" s="76">
        <f>5!H5</f>
        <v>3.3212</v>
      </c>
      <c r="F622" s="76">
        <v>60</v>
      </c>
      <c r="G622" s="76">
        <v>0</v>
      </c>
      <c r="H622" s="76">
        <f aca="true" t="shared" si="57" ref="H622:H627">(D622-F622)/SQRT((E622*E622)+(G622*G622))</f>
        <v>5.3939841021317605</v>
      </c>
      <c r="I622" s="76">
        <v>1.96</v>
      </c>
      <c r="J622" s="19" t="str">
        <f aca="true" t="shared" si="58" ref="J622:J627">IF((ABS(H622))&gt;=I622,"Significant","Not")</f>
        <v>Significant</v>
      </c>
      <c r="K622" s="19" t="str">
        <f aca="true" t="shared" si="59" ref="K622:K627">IF((ABS(D622-F622))&gt;=5,"Report","Not")</f>
        <v>Report</v>
      </c>
    </row>
    <row r="623" spans="2:11" ht="12.75">
      <c r="B623" s="1">
        <v>5037</v>
      </c>
      <c r="C623" s="13" t="s">
        <v>180</v>
      </c>
      <c r="D623" s="76">
        <f>5!F6</f>
        <v>76.9439</v>
      </c>
      <c r="E623" s="76">
        <f>5!H6</f>
        <v>3.895</v>
      </c>
      <c r="F623" s="76">
        <v>60</v>
      </c>
      <c r="G623" s="76">
        <v>0</v>
      </c>
      <c r="H623" s="76">
        <f t="shared" si="57"/>
        <v>4.350166880616174</v>
      </c>
      <c r="I623" s="76">
        <v>1.96</v>
      </c>
      <c r="J623" s="19" t="str">
        <f t="shared" si="58"/>
        <v>Significant</v>
      </c>
      <c r="K623" s="19" t="str">
        <f t="shared" si="59"/>
        <v>Report</v>
      </c>
    </row>
    <row r="624" spans="2:11" ht="12.75">
      <c r="B624" s="1">
        <v>5038</v>
      </c>
      <c r="C624" s="13" t="s">
        <v>181</v>
      </c>
      <c r="D624" s="76">
        <f>5!F12</f>
        <v>68.7336</v>
      </c>
      <c r="E624" s="76">
        <f>5!H12</f>
        <v>4.0542</v>
      </c>
      <c r="F624" s="76">
        <v>60</v>
      </c>
      <c r="G624" s="76">
        <v>0</v>
      </c>
      <c r="H624" s="76">
        <f t="shared" si="57"/>
        <v>2.154210448423856</v>
      </c>
      <c r="I624" s="76">
        <v>1.96</v>
      </c>
      <c r="J624" s="19" t="str">
        <f t="shared" si="58"/>
        <v>Significant</v>
      </c>
      <c r="K624" s="19" t="str">
        <f t="shared" si="59"/>
        <v>Report</v>
      </c>
    </row>
    <row r="625" spans="2:11" ht="12.75">
      <c r="B625" s="1">
        <v>5039</v>
      </c>
      <c r="C625" s="13" t="s">
        <v>182</v>
      </c>
      <c r="D625" s="76">
        <f>5!F7</f>
        <v>59.626</v>
      </c>
      <c r="E625" s="76">
        <f>5!H7</f>
        <v>4.4922</v>
      </c>
      <c r="F625" s="76">
        <v>60</v>
      </c>
      <c r="G625" s="76">
        <v>0</v>
      </c>
      <c r="H625" s="76">
        <f t="shared" si="57"/>
        <v>-0.08325542050665649</v>
      </c>
      <c r="I625" s="76">
        <v>1.96</v>
      </c>
      <c r="J625" s="19" t="str">
        <f t="shared" si="58"/>
        <v>Not</v>
      </c>
      <c r="K625" s="19" t="str">
        <f t="shared" si="59"/>
        <v>Not</v>
      </c>
    </row>
    <row r="626" spans="2:11" ht="12.75">
      <c r="B626" s="1">
        <v>5040</v>
      </c>
      <c r="C626" s="13" t="s">
        <v>178</v>
      </c>
      <c r="D626" s="76">
        <f>5!F7</f>
        <v>59.626</v>
      </c>
      <c r="E626" s="76">
        <f>5!H7</f>
        <v>4.4922</v>
      </c>
      <c r="F626" s="76">
        <v>50</v>
      </c>
      <c r="G626" s="76">
        <v>0</v>
      </c>
      <c r="H626" s="76">
        <f t="shared" si="57"/>
        <v>2.1428253417033964</v>
      </c>
      <c r="I626" s="76">
        <v>1.96</v>
      </c>
      <c r="J626" s="19" t="str">
        <f t="shared" si="58"/>
        <v>Significant</v>
      </c>
      <c r="K626" s="19" t="str">
        <f t="shared" si="59"/>
        <v>Report</v>
      </c>
    </row>
    <row r="627" spans="2:11" ht="12.75">
      <c r="B627" s="1">
        <v>5041</v>
      </c>
      <c r="C627" s="13" t="s">
        <v>316</v>
      </c>
      <c r="D627" s="76">
        <f>D610</f>
        <v>49.1866</v>
      </c>
      <c r="E627" s="76">
        <f>E610</f>
        <v>4.7652</v>
      </c>
      <c r="F627" s="76">
        <v>50</v>
      </c>
      <c r="G627" s="76">
        <v>0</v>
      </c>
      <c r="H627" s="76">
        <f t="shared" si="57"/>
        <v>-0.17069587845211143</v>
      </c>
      <c r="I627" s="76">
        <v>1.96</v>
      </c>
      <c r="J627" s="19" t="str">
        <f t="shared" si="58"/>
        <v>Not</v>
      </c>
      <c r="K627" s="19" t="str">
        <f t="shared" si="59"/>
        <v>Not</v>
      </c>
    </row>
    <row r="628" ht="12.75">
      <c r="C628" s="13"/>
    </row>
    <row r="629" spans="1:10" ht="12.75">
      <c r="A629" s="77" t="s">
        <v>285</v>
      </c>
      <c r="B629" s="77"/>
      <c r="C629" s="78"/>
      <c r="D629" s="79"/>
      <c r="E629" s="79"/>
      <c r="F629" s="79"/>
      <c r="G629" s="79"/>
      <c r="H629" s="79"/>
      <c r="I629" s="79"/>
      <c r="J629" s="6"/>
    </row>
    <row r="630" spans="2:11" ht="12.75">
      <c r="B630" s="83" t="s">
        <v>130</v>
      </c>
      <c r="C630" s="84" t="s">
        <v>136</v>
      </c>
      <c r="D630" s="85" t="s">
        <v>133</v>
      </c>
      <c r="E630" s="85" t="s">
        <v>134</v>
      </c>
      <c r="F630" s="85" t="s">
        <v>131</v>
      </c>
      <c r="G630" s="85" t="s">
        <v>132</v>
      </c>
      <c r="H630" s="85" t="s">
        <v>135</v>
      </c>
      <c r="I630" s="85" t="s">
        <v>176</v>
      </c>
      <c r="J630" s="83" t="s">
        <v>177</v>
      </c>
      <c r="K630" s="30" t="s">
        <v>299</v>
      </c>
    </row>
    <row r="631" spans="2:11" ht="12.75">
      <c r="B631" s="1">
        <v>6000</v>
      </c>
      <c r="C631" s="75" t="s">
        <v>137</v>
      </c>
      <c r="D631" s="76">
        <f>6!F6</f>
        <v>15.2081</v>
      </c>
      <c r="E631" s="76">
        <f>6!H6</f>
        <v>2.9112</v>
      </c>
      <c r="F631" s="76">
        <f>6!F7</f>
        <v>19.3852</v>
      </c>
      <c r="G631" s="76">
        <f>6!H7</f>
        <v>3.7637</v>
      </c>
      <c r="H631" s="76">
        <f>(D631-F631)/SQRT((E631*E631)+(G631*G631))</f>
        <v>-0.877872902408214</v>
      </c>
      <c r="I631" s="76">
        <v>1.96</v>
      </c>
      <c r="J631" s="19" t="str">
        <f>IF((ABS(H631))&gt;=I631,"Significant","Not")</f>
        <v>Not</v>
      </c>
      <c r="K631" s="19" t="str">
        <f>IF((ABS(D631-F631))&gt;=5,"Report","Not")</f>
        <v>Not</v>
      </c>
    </row>
    <row r="632" spans="2:11" ht="12.75">
      <c r="B632" s="1">
        <v>6001</v>
      </c>
      <c r="C632" s="75" t="s">
        <v>138</v>
      </c>
      <c r="D632" s="76">
        <f>6!F6</f>
        <v>15.2081</v>
      </c>
      <c r="E632" s="76">
        <f>6!H6</f>
        <v>2.9112</v>
      </c>
      <c r="F632" s="76">
        <f>6!F8</f>
        <v>20.0903</v>
      </c>
      <c r="G632" s="76">
        <f>6!H8</f>
        <v>3.2916</v>
      </c>
      <c r="H632" s="76">
        <f>(D632-F632)/SQRT((E632*E632)+(G632*G632))</f>
        <v>-1.111034700213406</v>
      </c>
      <c r="I632" s="76">
        <v>1.96</v>
      </c>
      <c r="J632" s="19" t="str">
        <f>IF((ABS(H632))&gt;=I632,"Significant","Not")</f>
        <v>Not</v>
      </c>
      <c r="K632" s="19" t="str">
        <f>IF((ABS(D632-F632))&gt;=5,"Report","Not")</f>
        <v>Not</v>
      </c>
    </row>
    <row r="633" spans="2:11" ht="12.75">
      <c r="B633" s="1">
        <v>6002</v>
      </c>
      <c r="C633" s="75" t="s">
        <v>139</v>
      </c>
      <c r="D633" s="76">
        <f>6!F7</f>
        <v>19.3852</v>
      </c>
      <c r="E633" s="76">
        <f>6!H7</f>
        <v>3.7637</v>
      </c>
      <c r="F633" s="76">
        <f>6!F8</f>
        <v>20.0903</v>
      </c>
      <c r="G633" s="76">
        <f>6!H8</f>
        <v>3.2916</v>
      </c>
      <c r="H633" s="76">
        <f>(D633-F633)/SQRT((E633*E633)+(G633*G633))</f>
        <v>-0.14101980750809376</v>
      </c>
      <c r="I633" s="76">
        <v>1.96</v>
      </c>
      <c r="J633" s="19" t="str">
        <f>IF((ABS(H633))&gt;=I633,"Significant","Not")</f>
        <v>Not</v>
      </c>
      <c r="K633" s="19" t="str">
        <f>IF((ABS(D633-F633))&gt;=5,"Report","Not")</f>
        <v>Not</v>
      </c>
    </row>
    <row r="635" spans="1:10" ht="12.75">
      <c r="A635" s="77" t="s">
        <v>292</v>
      </c>
      <c r="B635" s="2"/>
      <c r="C635" s="62"/>
      <c r="D635" s="79"/>
      <c r="E635" s="79"/>
      <c r="F635" s="79"/>
      <c r="G635" s="79"/>
      <c r="H635" s="79"/>
      <c r="I635" s="79"/>
      <c r="J635" s="6"/>
    </row>
    <row r="636" spans="1:12" ht="12.75">
      <c r="A636" s="80"/>
      <c r="B636" s="9" t="s">
        <v>130</v>
      </c>
      <c r="C636" s="81" t="s">
        <v>294</v>
      </c>
      <c r="D636" s="99" t="s">
        <v>293</v>
      </c>
      <c r="E636" s="99" t="s">
        <v>295</v>
      </c>
      <c r="F636" s="99"/>
      <c r="G636" s="99"/>
      <c r="H636" s="99" t="s">
        <v>296</v>
      </c>
      <c r="I636" s="99"/>
      <c r="J636" s="99" t="s">
        <v>177</v>
      </c>
      <c r="K636" s="30" t="s">
        <v>301</v>
      </c>
      <c r="L636" s="35"/>
    </row>
    <row r="637" spans="2:11" ht="12.75">
      <c r="B637" s="1">
        <v>7000</v>
      </c>
      <c r="C637" s="1" t="s">
        <v>265</v>
      </c>
      <c r="D637" s="90">
        <f>7!D4</f>
        <v>-5.0805</v>
      </c>
      <c r="E637" s="19">
        <f>7!F4</f>
        <v>0.4911</v>
      </c>
      <c r="F637" s="19"/>
      <c r="H637" s="19">
        <f>7!G4</f>
        <v>10.3459</v>
      </c>
      <c r="I637" s="90"/>
      <c r="J637" s="100" t="str">
        <f>7!C4</f>
        <v>*</v>
      </c>
      <c r="K637" s="96">
        <f>D637/1.81</f>
        <v>-2.8069060773480663</v>
      </c>
    </row>
    <row r="638" spans="2:11" ht="12.75">
      <c r="B638" s="1">
        <v>7001</v>
      </c>
      <c r="C638" s="30" t="s">
        <v>40</v>
      </c>
      <c r="D638" s="90"/>
      <c r="E638" s="19"/>
      <c r="F638" s="19"/>
      <c r="G638" s="19"/>
      <c r="H638" s="19"/>
      <c r="I638" s="90"/>
      <c r="J638" s="100"/>
      <c r="K638" s="96"/>
    </row>
    <row r="639" spans="2:11" ht="12.75">
      <c r="B639" s="1">
        <v>7002</v>
      </c>
      <c r="C639" s="17" t="s">
        <v>11</v>
      </c>
      <c r="D639" s="90" t="str">
        <f>7!D6</f>
        <v>†</v>
      </c>
      <c r="E639" s="19" t="str">
        <f>7!F6</f>
        <v>†</v>
      </c>
      <c r="F639" s="19"/>
      <c r="G639" s="19"/>
      <c r="H639" s="19"/>
      <c r="I639" s="90"/>
      <c r="J639" s="100"/>
      <c r="K639" s="96"/>
    </row>
    <row r="640" spans="2:11" ht="12.75">
      <c r="B640" s="1">
        <v>7003</v>
      </c>
      <c r="C640" s="17" t="s">
        <v>10</v>
      </c>
      <c r="D640" s="90">
        <f>7!D7</f>
        <v>0.3175</v>
      </c>
      <c r="E640" s="19">
        <f>7!F7</f>
        <v>0.1606</v>
      </c>
      <c r="F640" s="19"/>
      <c r="H640" s="19">
        <f>7!G7</f>
        <v>1.9762</v>
      </c>
      <c r="I640" s="90"/>
      <c r="J640" s="100" t="str">
        <f>7!C7</f>
        <v>*</v>
      </c>
      <c r="K640" s="96">
        <f>D640/1.81</f>
        <v>0.17541436464088397</v>
      </c>
    </row>
    <row r="641" spans="2:11" ht="12.75">
      <c r="B641" s="1">
        <v>7004</v>
      </c>
      <c r="C641" s="17" t="s">
        <v>39</v>
      </c>
      <c r="D641" s="90">
        <f>7!D8</f>
        <v>0.3328</v>
      </c>
      <c r="E641" s="19">
        <f>7!F8</f>
        <v>0.193</v>
      </c>
      <c r="F641" s="19"/>
      <c r="H641" s="19">
        <f>7!G8</f>
        <v>1.7248</v>
      </c>
      <c r="I641" s="90"/>
      <c r="J641" s="100">
        <f>7!C8</f>
        <v>0</v>
      </c>
      <c r="K641" s="96">
        <f>D641/1.81</f>
        <v>0.1838674033149171</v>
      </c>
    </row>
    <row r="642" spans="2:11" ht="12.75">
      <c r="B642" s="1">
        <v>7005</v>
      </c>
      <c r="C642" s="87" t="s">
        <v>2</v>
      </c>
      <c r="D642" s="90"/>
      <c r="E642" s="19"/>
      <c r="F642" s="19"/>
      <c r="G642" s="19"/>
      <c r="H642" s="19"/>
      <c r="I642" s="90"/>
      <c r="J642" s="100"/>
      <c r="K642" s="96"/>
    </row>
    <row r="643" spans="2:11" ht="12.75">
      <c r="B643" s="1">
        <v>7006</v>
      </c>
      <c r="C643" s="40" t="s">
        <v>13</v>
      </c>
      <c r="D643" s="90" t="str">
        <f>7!D10</f>
        <v>†</v>
      </c>
      <c r="E643" s="19" t="str">
        <f>7!F10</f>
        <v>†</v>
      </c>
      <c r="F643" s="19"/>
      <c r="G643" s="19"/>
      <c r="H643" s="19"/>
      <c r="I643" s="90"/>
      <c r="J643" s="100"/>
      <c r="K643" s="96"/>
    </row>
    <row r="644" spans="2:11" ht="12.75">
      <c r="B644" s="1">
        <v>7007</v>
      </c>
      <c r="C644" s="40" t="s">
        <v>14</v>
      </c>
      <c r="D644" s="90">
        <f>7!D11</f>
        <v>-0.6207</v>
      </c>
      <c r="E644" s="19">
        <f>7!F11</f>
        <v>0.3666</v>
      </c>
      <c r="F644" s="19"/>
      <c r="G644" s="19"/>
      <c r="H644" s="19">
        <f>7!G11</f>
        <v>1.6932</v>
      </c>
      <c r="I644" s="90"/>
      <c r="J644" s="100">
        <f>7!C11</f>
        <v>0</v>
      </c>
      <c r="K644" s="96">
        <f>D644/1.81</f>
        <v>-0.34292817679558013</v>
      </c>
    </row>
    <row r="645" spans="2:11" ht="12.75">
      <c r="B645" s="1">
        <v>7008</v>
      </c>
      <c r="C645" s="40" t="s">
        <v>15</v>
      </c>
      <c r="D645" s="90">
        <f>7!D12</f>
        <v>-1.4699</v>
      </c>
      <c r="E645" s="19">
        <f>7!F12</f>
        <v>0.4385</v>
      </c>
      <c r="F645" s="19"/>
      <c r="G645" s="19"/>
      <c r="H645" s="19">
        <f>7!G12</f>
        <v>3.3523</v>
      </c>
      <c r="I645" s="90"/>
      <c r="J645" s="100" t="str">
        <f>7!C12</f>
        <v>*</v>
      </c>
      <c r="K645" s="96">
        <f>D645/1.81</f>
        <v>-0.8120994475138121</v>
      </c>
    </row>
    <row r="646" spans="2:11" ht="12.75">
      <c r="B646" s="1">
        <v>7009</v>
      </c>
      <c r="C646" s="40" t="s">
        <v>16</v>
      </c>
      <c r="D646" s="90">
        <f>7!D13</f>
        <v>0.1525</v>
      </c>
      <c r="E646" s="19">
        <f>7!F13</f>
        <v>0.4218</v>
      </c>
      <c r="F646" s="19"/>
      <c r="G646" s="19"/>
      <c r="H646" s="19">
        <f>7!G13</f>
        <v>0.3615</v>
      </c>
      <c r="I646" s="90"/>
      <c r="J646" s="100">
        <f>7!C13</f>
        <v>0</v>
      </c>
      <c r="K646" s="96">
        <f>D646/1.81</f>
        <v>0.08425414364640883</v>
      </c>
    </row>
    <row r="647" spans="2:11" ht="12.75">
      <c r="B647" s="1">
        <v>7010</v>
      </c>
      <c r="C647" s="87" t="s">
        <v>3</v>
      </c>
      <c r="D647" s="90"/>
      <c r="E647" s="19"/>
      <c r="F647" s="19"/>
      <c r="G647" s="19"/>
      <c r="H647" s="19"/>
      <c r="I647" s="90"/>
      <c r="J647" s="100"/>
      <c r="K647" s="96"/>
    </row>
    <row r="648" spans="2:11" ht="12.75">
      <c r="B648" s="1">
        <v>7011</v>
      </c>
      <c r="C648" s="40" t="s">
        <v>17</v>
      </c>
      <c r="D648" s="90" t="str">
        <f>7!D15</f>
        <v>†</v>
      </c>
      <c r="E648" s="19" t="str">
        <f>7!F15</f>
        <v>†</v>
      </c>
      <c r="F648" s="19"/>
      <c r="G648" s="19"/>
      <c r="H648" s="19"/>
      <c r="I648" s="90"/>
      <c r="J648" s="100"/>
      <c r="K648" s="96"/>
    </row>
    <row r="649" spans="2:11" ht="12.75">
      <c r="B649" s="1">
        <v>7012</v>
      </c>
      <c r="C649" s="40" t="s">
        <v>18</v>
      </c>
      <c r="D649" s="90">
        <f>7!D16</f>
        <v>0.0569</v>
      </c>
      <c r="E649" s="19">
        <f>7!F16</f>
        <v>0.1581</v>
      </c>
      <c r="F649" s="19"/>
      <c r="G649" s="19"/>
      <c r="H649" s="19">
        <f>7!G16</f>
        <v>0.3596</v>
      </c>
      <c r="I649" s="90"/>
      <c r="J649" s="100">
        <f>7!C16</f>
        <v>0</v>
      </c>
      <c r="K649" s="96">
        <f>D649/1.81</f>
        <v>0.031436464088397786</v>
      </c>
    </row>
    <row r="650" spans="2:11" ht="12.75">
      <c r="B650" s="1">
        <v>7013</v>
      </c>
      <c r="C650" s="30" t="s">
        <v>34</v>
      </c>
      <c r="D650" s="90"/>
      <c r="E650" s="19"/>
      <c r="F650" s="19"/>
      <c r="G650" s="19"/>
      <c r="H650" s="19"/>
      <c r="I650" s="90"/>
      <c r="J650" s="100"/>
      <c r="K650" s="96"/>
    </row>
    <row r="651" spans="2:11" ht="12.75">
      <c r="B651" s="1">
        <v>7014</v>
      </c>
      <c r="C651" s="40" t="s">
        <v>28</v>
      </c>
      <c r="D651" s="90" t="str">
        <f>7!D18</f>
        <v>†</v>
      </c>
      <c r="E651" s="19" t="str">
        <f>7!F18</f>
        <v>†</v>
      </c>
      <c r="F651" s="19"/>
      <c r="G651" s="19"/>
      <c r="H651" s="19"/>
      <c r="I651" s="90"/>
      <c r="J651" s="100"/>
      <c r="K651" s="96"/>
    </row>
    <row r="652" spans="2:11" ht="12.75">
      <c r="B652" s="1">
        <v>7015</v>
      </c>
      <c r="C652" s="40" t="s">
        <v>29</v>
      </c>
      <c r="D652" s="90">
        <f>7!D19</f>
        <v>0.0417</v>
      </c>
      <c r="E652" s="19">
        <f>7!F19</f>
        <v>0.2573</v>
      </c>
      <c r="F652" s="19"/>
      <c r="G652" s="19"/>
      <c r="H652" s="19">
        <f>7!G19</f>
        <v>0.162</v>
      </c>
      <c r="I652" s="90"/>
      <c r="J652" s="100">
        <f>7!C19</f>
        <v>0</v>
      </c>
      <c r="K652" s="96">
        <f>D652/1.81</f>
        <v>0.02303867403314917</v>
      </c>
    </row>
    <row r="653" spans="2:11" ht="12.75">
      <c r="B653" s="1">
        <v>7016</v>
      </c>
      <c r="C653" s="40" t="s">
        <v>30</v>
      </c>
      <c r="D653" s="90">
        <f>7!D20</f>
        <v>0.6688</v>
      </c>
      <c r="E653" s="19">
        <f>7!F20</f>
        <v>0.2627</v>
      </c>
      <c r="F653" s="19"/>
      <c r="G653" s="19"/>
      <c r="H653" s="19">
        <f>7!G20</f>
        <v>2.5461</v>
      </c>
      <c r="I653" s="90"/>
      <c r="J653" s="100" t="str">
        <f>7!C20</f>
        <v>*</v>
      </c>
      <c r="K653" s="96">
        <f>D653/1.81</f>
        <v>0.3695027624309392</v>
      </c>
    </row>
    <row r="654" spans="2:11" ht="12.75">
      <c r="B654" s="1">
        <v>7017</v>
      </c>
      <c r="C654" s="30" t="s">
        <v>35</v>
      </c>
      <c r="D654" s="90"/>
      <c r="E654" s="19"/>
      <c r="F654" s="19"/>
      <c r="G654" s="19"/>
      <c r="H654" s="19"/>
      <c r="I654" s="90"/>
      <c r="J654" s="100"/>
      <c r="K654" s="96"/>
    </row>
    <row r="655" spans="2:11" ht="12.75">
      <c r="B655" s="1">
        <v>7018</v>
      </c>
      <c r="C655" s="40" t="s">
        <v>31</v>
      </c>
      <c r="D655" s="90" t="str">
        <f>7!D22</f>
        <v>†</v>
      </c>
      <c r="E655" s="19" t="str">
        <f>7!F22</f>
        <v>†</v>
      </c>
      <c r="F655" s="19"/>
      <c r="G655" s="19"/>
      <c r="H655" s="19"/>
      <c r="I655" s="90"/>
      <c r="J655" s="100"/>
      <c r="K655" s="96"/>
    </row>
    <row r="656" spans="2:11" ht="12.75">
      <c r="B656" s="1">
        <v>7019</v>
      </c>
      <c r="C656" s="40" t="s">
        <v>32</v>
      </c>
      <c r="D656" s="90">
        <f>7!D23</f>
        <v>-0.8563</v>
      </c>
      <c r="E656" s="19">
        <f>7!F23</f>
        <v>1.187</v>
      </c>
      <c r="F656" s="19"/>
      <c r="G656" s="19"/>
      <c r="H656" s="19">
        <f>7!G23</f>
        <v>0.7214</v>
      </c>
      <c r="I656" s="90"/>
      <c r="J656" s="100">
        <f>7!C23</f>
        <v>0</v>
      </c>
      <c r="K656" s="96">
        <f>D656/1.81</f>
        <v>-0.4730939226519337</v>
      </c>
    </row>
    <row r="657" spans="2:11" ht="12.75">
      <c r="B657" s="1">
        <v>7020</v>
      </c>
      <c r="C657" s="17" t="s">
        <v>33</v>
      </c>
      <c r="D657" s="90">
        <f>7!D24</f>
        <v>-1.1208</v>
      </c>
      <c r="E657" s="19">
        <f>7!F24</f>
        <v>1.4483</v>
      </c>
      <c r="F657" s="19"/>
      <c r="G657" s="19"/>
      <c r="H657" s="19">
        <f>7!G24</f>
        <v>0.7739</v>
      </c>
      <c r="I657" s="90"/>
      <c r="J657" s="100">
        <f>7!C24</f>
        <v>0</v>
      </c>
      <c r="K657" s="96">
        <f>D657/1.81</f>
        <v>-0.6192265193370166</v>
      </c>
    </row>
    <row r="658" spans="2:11" ht="12.75">
      <c r="B658" s="1">
        <v>7021</v>
      </c>
      <c r="C658" s="7" t="s">
        <v>46</v>
      </c>
      <c r="D658" s="90"/>
      <c r="E658" s="19"/>
      <c r="F658" s="19"/>
      <c r="G658" s="19"/>
      <c r="H658" s="19"/>
      <c r="I658" s="90"/>
      <c r="J658" s="100"/>
      <c r="K658" s="96"/>
    </row>
    <row r="659" spans="2:11" ht="12.75">
      <c r="B659" s="1">
        <v>7022</v>
      </c>
      <c r="C659" s="17" t="s">
        <v>48</v>
      </c>
      <c r="D659" s="90" t="str">
        <f>7!D26</f>
        <v>†</v>
      </c>
      <c r="E659" s="19" t="str">
        <f>7!F26</f>
        <v>†</v>
      </c>
      <c r="F659" s="19"/>
      <c r="G659" s="19"/>
      <c r="H659" s="19"/>
      <c r="I659" s="90"/>
      <c r="J659" s="100"/>
      <c r="K659" s="96"/>
    </row>
    <row r="660" spans="2:11" ht="12.75">
      <c r="B660" s="1">
        <v>7023</v>
      </c>
      <c r="C660" s="17" t="s">
        <v>47</v>
      </c>
      <c r="D660" s="90">
        <f>7!D27</f>
        <v>1.6723</v>
      </c>
      <c r="E660" s="19">
        <f>7!F27</f>
        <v>0.2325</v>
      </c>
      <c r="F660" s="19"/>
      <c r="G660" s="19"/>
      <c r="H660" s="19">
        <f>7!G27</f>
        <v>7.1933</v>
      </c>
      <c r="I660" s="90"/>
      <c r="J660" s="100" t="str">
        <f>7!C27</f>
        <v>*</v>
      </c>
      <c r="K660" s="96">
        <f>D660/1.81</f>
        <v>0.9239226519337016</v>
      </c>
    </row>
    <row r="661" spans="2:11" ht="12.75">
      <c r="B661" s="1">
        <v>7024</v>
      </c>
      <c r="C661" s="17" t="s">
        <v>49</v>
      </c>
      <c r="D661" s="90">
        <f>7!D28</f>
        <v>1.2707</v>
      </c>
      <c r="E661" s="19">
        <f>7!F28</f>
        <v>1.1436</v>
      </c>
      <c r="F661" s="19"/>
      <c r="G661" s="19"/>
      <c r="H661" s="19">
        <f>7!G28</f>
        <v>1.1111</v>
      </c>
      <c r="I661" s="90"/>
      <c r="J661" s="100">
        <f>7!C28</f>
        <v>0</v>
      </c>
      <c r="K661" s="96">
        <f>D661/1.81</f>
        <v>0.7020441988950276</v>
      </c>
    </row>
    <row r="662" spans="2:11" ht="12.75">
      <c r="B662" s="1">
        <v>7025</v>
      </c>
      <c r="C662" s="17" t="s">
        <v>50</v>
      </c>
      <c r="D662" s="90">
        <f>7!D29</f>
        <v>1.2983</v>
      </c>
      <c r="E662" s="19">
        <f>7!F29</f>
        <v>0.998</v>
      </c>
      <c r="F662" s="19"/>
      <c r="G662" s="19"/>
      <c r="H662" s="19">
        <f>7!G29</f>
        <v>1.3009</v>
      </c>
      <c r="I662" s="90"/>
      <c r="J662" s="100">
        <f>7!C29</f>
        <v>0</v>
      </c>
      <c r="K662" s="96">
        <f>D662/1.81</f>
        <v>0.717292817679558</v>
      </c>
    </row>
    <row r="663" spans="2:11" ht="12.75">
      <c r="B663" s="1">
        <v>7026</v>
      </c>
      <c r="C663" s="87" t="s">
        <v>4</v>
      </c>
      <c r="D663" s="90"/>
      <c r="E663" s="19"/>
      <c r="F663" s="19"/>
      <c r="G663" s="19"/>
      <c r="H663" s="19"/>
      <c r="I663" s="90"/>
      <c r="J663" s="100"/>
      <c r="K663" s="96"/>
    </row>
    <row r="664" spans="2:11" ht="12.75">
      <c r="B664" s="1">
        <v>7027</v>
      </c>
      <c r="C664" s="40" t="s">
        <v>5</v>
      </c>
      <c r="D664" s="90" t="str">
        <f>7!D31</f>
        <v>†</v>
      </c>
      <c r="E664" s="19" t="str">
        <f>7!F31</f>
        <v>†</v>
      </c>
      <c r="F664" s="19"/>
      <c r="G664" s="19"/>
      <c r="H664" s="19"/>
      <c r="I664" s="90"/>
      <c r="J664" s="100"/>
      <c r="K664" s="96"/>
    </row>
    <row r="665" spans="2:11" ht="12.75">
      <c r="B665" s="1">
        <v>7028</v>
      </c>
      <c r="C665" s="40" t="s">
        <v>19</v>
      </c>
      <c r="D665" s="90">
        <f>7!D32</f>
        <v>-0.1764</v>
      </c>
      <c r="E665" s="19">
        <f>7!F32</f>
        <v>0.2837</v>
      </c>
      <c r="F665" s="19"/>
      <c r="G665" s="19"/>
      <c r="H665" s="19">
        <f>7!G32</f>
        <v>0.6217</v>
      </c>
      <c r="I665" s="90"/>
      <c r="J665" s="100">
        <f>7!C32</f>
        <v>0</v>
      </c>
      <c r="K665" s="96">
        <f>D665/1.81</f>
        <v>-0.0974585635359116</v>
      </c>
    </row>
    <row r="666" spans="2:11" ht="12.75">
      <c r="B666" s="1">
        <v>7029</v>
      </c>
      <c r="C666" s="40" t="s">
        <v>20</v>
      </c>
      <c r="D666" s="90">
        <f>7!D33</f>
        <v>-0.3137</v>
      </c>
      <c r="E666" s="19">
        <f>7!F33</f>
        <v>0.3343</v>
      </c>
      <c r="F666" s="19"/>
      <c r="G666" s="19"/>
      <c r="H666" s="19">
        <f>7!G33</f>
        <v>0.9384</v>
      </c>
      <c r="I666" s="90"/>
      <c r="J666" s="100">
        <f>7!C33</f>
        <v>0</v>
      </c>
      <c r="K666" s="96">
        <f>D666/1.81</f>
        <v>-0.1733149171270718</v>
      </c>
    </row>
    <row r="667" spans="2:11" ht="12.75">
      <c r="B667" s="1">
        <v>7030</v>
      </c>
      <c r="C667" s="40" t="s">
        <v>21</v>
      </c>
      <c r="D667" s="90">
        <f>7!D34</f>
        <v>-0.9158</v>
      </c>
      <c r="E667" s="19">
        <f>7!F34</f>
        <v>0.3327</v>
      </c>
      <c r="F667" s="19"/>
      <c r="G667" s="19"/>
      <c r="H667" s="19">
        <f>7!G34</f>
        <v>2.7526</v>
      </c>
      <c r="I667" s="90"/>
      <c r="J667" s="100" t="str">
        <f>7!C34</f>
        <v>*</v>
      </c>
      <c r="K667" s="96">
        <f>D667/1.81</f>
        <v>-0.5059668508287293</v>
      </c>
    </row>
    <row r="668" spans="2:11" ht="12.75">
      <c r="B668" s="1">
        <v>7031</v>
      </c>
      <c r="C668" s="87" t="s">
        <v>57</v>
      </c>
      <c r="D668" s="90"/>
      <c r="E668" s="19"/>
      <c r="F668" s="19"/>
      <c r="G668" s="19"/>
      <c r="H668" s="19"/>
      <c r="I668" s="90"/>
      <c r="J668" s="100"/>
      <c r="K668" s="96"/>
    </row>
    <row r="669" spans="2:11" ht="12.75">
      <c r="B669" s="1">
        <v>7032</v>
      </c>
      <c r="C669" s="40" t="s">
        <v>26</v>
      </c>
      <c r="D669" s="90" t="str">
        <f>7!D36</f>
        <v>†</v>
      </c>
      <c r="E669" s="19" t="str">
        <f>7!F36</f>
        <v>†</v>
      </c>
      <c r="F669" s="19"/>
      <c r="G669" s="19"/>
      <c r="H669" s="19"/>
      <c r="I669" s="90"/>
      <c r="J669" s="100"/>
      <c r="K669" s="96"/>
    </row>
    <row r="670" spans="2:11" ht="12.75">
      <c r="B670" s="1">
        <v>7033</v>
      </c>
      <c r="C670" s="40" t="s">
        <v>24</v>
      </c>
      <c r="D670" s="90">
        <f>7!D37</f>
        <v>0.2962</v>
      </c>
      <c r="E670" s="19">
        <f>7!F37</f>
        <v>0.3191</v>
      </c>
      <c r="F670" s="19"/>
      <c r="G670" s="19"/>
      <c r="H670" s="19">
        <f>7!G37</f>
        <v>0.9281</v>
      </c>
      <c r="I670" s="90"/>
      <c r="J670" s="100">
        <f>7!C37</f>
        <v>0</v>
      </c>
      <c r="K670" s="96">
        <f>D670/1.81</f>
        <v>0.16364640883977902</v>
      </c>
    </row>
    <row r="671" spans="2:11" ht="12.75">
      <c r="B671" s="1">
        <v>7034</v>
      </c>
      <c r="C671" s="40" t="s">
        <v>23</v>
      </c>
      <c r="D671" s="90">
        <f>7!D38</f>
        <v>0.6394</v>
      </c>
      <c r="E671" s="19">
        <f>7!F38</f>
        <v>0.3355</v>
      </c>
      <c r="F671" s="19"/>
      <c r="H671" s="19">
        <f>7!G38</f>
        <v>1.9059</v>
      </c>
      <c r="I671" s="90"/>
      <c r="J671" s="100">
        <f>7!C38</f>
        <v>0</v>
      </c>
      <c r="K671" s="96">
        <f>D671/1.81</f>
        <v>0.3532596685082873</v>
      </c>
    </row>
    <row r="672" spans="2:11" ht="12.75">
      <c r="B672" s="1">
        <v>7035</v>
      </c>
      <c r="C672" s="40" t="s">
        <v>22</v>
      </c>
      <c r="D672" s="90">
        <f>7!D39</f>
        <v>0.5544</v>
      </c>
      <c r="E672" s="19">
        <f>7!F39</f>
        <v>0.3337</v>
      </c>
      <c r="F672" s="19"/>
      <c r="G672" s="19"/>
      <c r="H672" s="19">
        <f>7!G39</f>
        <v>1.6611</v>
      </c>
      <c r="I672" s="90"/>
      <c r="J672" s="100">
        <f>7!C39</f>
        <v>0</v>
      </c>
      <c r="K672" s="96">
        <f>D672/1.81</f>
        <v>0.30629834254143645</v>
      </c>
    </row>
    <row r="673" spans="2:11" ht="12.75">
      <c r="B673" s="1">
        <v>7036</v>
      </c>
      <c r="C673" s="87" t="s">
        <v>6</v>
      </c>
      <c r="D673" s="90"/>
      <c r="E673" s="19"/>
      <c r="F673" s="19"/>
      <c r="G673" s="19"/>
      <c r="H673" s="19"/>
      <c r="I673" s="90"/>
      <c r="J673" s="100"/>
      <c r="K673" s="96"/>
    </row>
    <row r="674" spans="2:11" ht="12.75">
      <c r="B674" s="1">
        <v>7037</v>
      </c>
      <c r="C674" s="40" t="s">
        <v>304</v>
      </c>
      <c r="D674" s="90" t="str">
        <f>7!D41</f>
        <v>†</v>
      </c>
      <c r="E674" s="19" t="str">
        <f>7!F41</f>
        <v>†</v>
      </c>
      <c r="F674" s="19"/>
      <c r="G674" s="19"/>
      <c r="H674" s="19"/>
      <c r="I674" s="90"/>
      <c r="J674" s="100"/>
      <c r="K674" s="96"/>
    </row>
    <row r="675" spans="2:11" ht="12.75" hidden="1">
      <c r="B675" s="1">
        <v>7038</v>
      </c>
      <c r="C675" s="40" t="s">
        <v>64</v>
      </c>
      <c r="D675" s="90">
        <f>7!D42</f>
        <v>0.7304</v>
      </c>
      <c r="E675" s="19">
        <f>7!F42</f>
        <v>0.243</v>
      </c>
      <c r="F675" s="19"/>
      <c r="G675" s="19"/>
      <c r="H675" s="19">
        <f>7!G42</f>
        <v>3.0055</v>
      </c>
      <c r="I675" s="90"/>
      <c r="J675" s="100" t="str">
        <f>7!C42</f>
        <v>*</v>
      </c>
      <c r="K675" s="96">
        <f>D675/1.81</f>
        <v>0.40353591160221</v>
      </c>
    </row>
    <row r="676" spans="2:11" ht="12.75">
      <c r="B676" s="1">
        <v>7039</v>
      </c>
      <c r="C676" s="17" t="s">
        <v>25</v>
      </c>
      <c r="D676" s="90">
        <f>7!D43</f>
        <v>0.1709</v>
      </c>
      <c r="E676" s="19">
        <f>7!F43</f>
        <v>0.3002</v>
      </c>
      <c r="F676" s="19"/>
      <c r="G676" s="19"/>
      <c r="H676" s="19">
        <f>7!G43</f>
        <v>0.5691</v>
      </c>
      <c r="I676" s="90"/>
      <c r="J676" s="100">
        <f>7!C43</f>
        <v>0</v>
      </c>
      <c r="K676" s="96">
        <f>D676/1.81</f>
        <v>0.09441988950276242</v>
      </c>
    </row>
    <row r="677" spans="2:11" ht="12.75">
      <c r="B677" s="1">
        <v>7040</v>
      </c>
      <c r="C677" s="81" t="s">
        <v>74</v>
      </c>
      <c r="D677" s="90"/>
      <c r="E677" s="19"/>
      <c r="F677" s="19"/>
      <c r="G677" s="19"/>
      <c r="H677" s="19"/>
      <c r="I677" s="90"/>
      <c r="J677" s="100"/>
      <c r="K677" s="96"/>
    </row>
    <row r="678" spans="2:11" ht="12.75">
      <c r="B678" s="1">
        <v>7041</v>
      </c>
      <c r="C678" s="17" t="s">
        <v>75</v>
      </c>
      <c r="D678" s="90" t="str">
        <f>7!D45</f>
        <v>†</v>
      </c>
      <c r="E678" s="19" t="str">
        <f>7!F45</f>
        <v>†</v>
      </c>
      <c r="F678" s="19"/>
      <c r="G678" s="19"/>
      <c r="H678" s="19"/>
      <c r="I678" s="90"/>
      <c r="J678" s="100"/>
      <c r="K678" s="96"/>
    </row>
    <row r="679" spans="2:11" ht="12.75">
      <c r="B679" s="1">
        <v>7042</v>
      </c>
      <c r="C679" s="17" t="s">
        <v>76</v>
      </c>
      <c r="D679" s="90">
        <f>7!D46</f>
        <v>0.3638</v>
      </c>
      <c r="E679" s="19">
        <f>7!F46</f>
        <v>0.4156</v>
      </c>
      <c r="F679" s="19"/>
      <c r="G679" s="19"/>
      <c r="H679" s="19">
        <f>7!G46</f>
        <v>0.8754</v>
      </c>
      <c r="I679" s="90"/>
      <c r="J679" s="100">
        <f>7!C46</f>
        <v>0</v>
      </c>
      <c r="K679" s="96">
        <f>D679/1.81</f>
        <v>0.20099447513812155</v>
      </c>
    </row>
    <row r="680" spans="2:11" ht="12.75">
      <c r="B680" s="1">
        <v>7043</v>
      </c>
      <c r="C680" s="17" t="s">
        <v>77</v>
      </c>
      <c r="D680" s="90">
        <f>7!D47</f>
        <v>-0.071</v>
      </c>
      <c r="E680" s="19">
        <f>7!F47</f>
        <v>0.4178</v>
      </c>
      <c r="F680" s="19"/>
      <c r="G680" s="19"/>
      <c r="H680" s="19">
        <f>7!G47</f>
        <v>0.01701</v>
      </c>
      <c r="I680" s="90"/>
      <c r="J680" s="100">
        <f>7!C47</f>
        <v>0</v>
      </c>
      <c r="K680" s="96">
        <f>D680/1.81</f>
        <v>-0.03922651933701657</v>
      </c>
    </row>
    <row r="681" spans="2:11" ht="12.75">
      <c r="B681" s="1">
        <v>7044</v>
      </c>
      <c r="C681" s="17" t="s">
        <v>78</v>
      </c>
      <c r="D681" s="90">
        <f>7!D48</f>
        <v>0.0903</v>
      </c>
      <c r="E681" s="19">
        <f>7!F48</f>
        <v>0.4203</v>
      </c>
      <c r="F681" s="19"/>
      <c r="G681" s="19"/>
      <c r="H681" s="19">
        <f>7!G48</f>
        <v>0.2149</v>
      </c>
      <c r="I681" s="90"/>
      <c r="J681" s="100">
        <f>7!C48</f>
        <v>0</v>
      </c>
      <c r="K681" s="96">
        <f>D681/1.81</f>
        <v>0.04988950276243094</v>
      </c>
    </row>
  </sheetData>
  <printOptions/>
  <pageMargins left="0.5" right="0.5" top="0.75" bottom="0.75" header="0.5" footer="0.5"/>
  <pageSetup horizontalDpi="600" verticalDpi="600" orientation="portrait" scale="86"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Micron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Baldwin Anderson</dc:creator>
  <cp:keywords/>
  <dc:description/>
  <cp:lastModifiedBy>Amy Sanders</cp:lastModifiedBy>
  <cp:lastPrinted>2006-01-31T03:42:04Z</cp:lastPrinted>
  <dcterms:created xsi:type="dcterms:W3CDTF">2000-03-21T16:16:11Z</dcterms:created>
  <dcterms:modified xsi:type="dcterms:W3CDTF">2006-02-01T16:43:25Z</dcterms:modified>
  <cp:category/>
  <cp:version/>
  <cp:contentType/>
  <cp:contentStatus/>
</cp:coreProperties>
</file>